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solidarites-my.sharepoint.com/personal/spradatpaz_solidarites_org/Documents/Bureau/"/>
    </mc:Choice>
  </mc:AlternateContent>
  <xr:revisionPtr revIDLastSave="5" documentId="13_ncr:1_{5F90B928-120C-4A75-9E03-E3400EF4982A}" xr6:coauthVersionLast="47" xr6:coauthVersionMax="47" xr10:uidLastSave="{63B9F1E7-585D-44EA-B89D-C45E0DE122C0}"/>
  <bookViews>
    <workbookView xWindow="-110" yWindow="-110" windowWidth="19420" windowHeight="10420" xr2:uid="{00000000-000D-0000-FFFF-FFFF00000000}"/>
  </bookViews>
  <sheets>
    <sheet name="Initiatives Insight" sheetId="1" r:id="rId1"/>
  </sheets>
  <definedNames>
    <definedName name="_xlnm._FilterDatabase" localSheetId="0" hidden="1">'Initiatives Insight'!$C$3:$O$21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DAnk/DMBgmQkXqr2fQR8o+v+/IA=="/>
    </ext>
  </extLst>
</workbook>
</file>

<file path=xl/calcChain.xml><?xml version="1.0" encoding="utf-8"?>
<calcChain xmlns="http://schemas.openxmlformats.org/spreadsheetml/2006/main">
  <c r="K19" i="1" l="1"/>
  <c r="K18" i="1"/>
  <c r="K16" i="1"/>
  <c r="K15" i="1"/>
  <c r="K14" i="1"/>
  <c r="K13" i="1"/>
  <c r="K12" i="1"/>
  <c r="K11" i="1"/>
  <c r="K10" i="1"/>
  <c r="K9" i="1"/>
  <c r="K8" i="1"/>
  <c r="K7" i="1"/>
  <c r="K6" i="1"/>
  <c r="K5" i="1"/>
  <c r="K4" i="1"/>
  <c r="A13" i="1"/>
  <c r="A14" i="1" s="1"/>
  <c r="A15" i="1" s="1"/>
  <c r="A16" i="1" s="1"/>
  <c r="A17" i="1" s="1"/>
  <c r="A18" i="1" s="1"/>
  <c r="A19" i="1" s="1"/>
  <c r="B5" i="1"/>
  <c r="B6" i="1" s="1"/>
  <c r="B7" i="1" s="1"/>
  <c r="B8" i="1" s="1"/>
  <c r="B9" i="1" s="1"/>
  <c r="B10" i="1" s="1"/>
  <c r="B11" i="1" s="1"/>
  <c r="B12" i="1" s="1"/>
  <c r="B13" i="1" s="1"/>
  <c r="B14" i="1" s="1"/>
  <c r="B15" i="1" s="1"/>
  <c r="B16" i="1" s="1"/>
  <c r="B17" i="1" s="1"/>
  <c r="B18" i="1" s="1"/>
  <c r="B19" i="1" s="1"/>
  <c r="A5" i="1"/>
  <c r="A6" i="1" s="1"/>
  <c r="A7" i="1" s="1"/>
  <c r="A8" i="1" s="1"/>
  <c r="A9" i="1" s="1"/>
  <c r="A10" i="1" s="1"/>
  <c r="A11" i="1" s="1"/>
  <c r="A12" i="1" s="1"/>
  <c r="K1" i="1"/>
  <c r="L1" i="1" s="1"/>
  <c r="M1" i="1" s="1"/>
  <c r="N1" i="1" s="1"/>
  <c r="O1" i="1" s="1"/>
  <c r="F1" i="1"/>
  <c r="G1" i="1" s="1"/>
  <c r="I1" i="1" s="1"/>
  <c r="J1" i="1" s="1"/>
  <c r="E1" i="1"/>
</calcChain>
</file>

<file path=xl/sharedStrings.xml><?xml version="1.0" encoding="utf-8"?>
<sst xmlns="http://schemas.openxmlformats.org/spreadsheetml/2006/main" count="174" uniqueCount="144">
  <si>
    <t>N°</t>
  </si>
  <si>
    <t>Initiatives</t>
  </si>
  <si>
    <t>Priority
(Donor + SC)</t>
  </si>
  <si>
    <t>Short description and main objective of the initiative</t>
  </si>
  <si>
    <t>Main steps</t>
  </si>
  <si>
    <t>internet links</t>
  </si>
  <si>
    <t>Duration
(Years)</t>
  </si>
  <si>
    <t>Total budget (USD)</t>
  </si>
  <si>
    <t>% Funded</t>
  </si>
  <si>
    <t>Current stage</t>
  </si>
  <si>
    <t>Main achievements</t>
  </si>
  <si>
    <t>Next expected results</t>
  </si>
  <si>
    <r>
      <rPr>
        <b/>
        <sz val="10"/>
        <color rgb="FF1F3864"/>
        <rFont val="Calibri"/>
      </rPr>
      <t xml:space="preserve">Estimated Progress to date
</t>
    </r>
    <r>
      <rPr>
        <sz val="8"/>
        <color rgb="FF1F3864"/>
        <rFont val="Calibri"/>
      </rPr>
      <t>(% achieved)</t>
    </r>
  </si>
  <si>
    <t>1.1</t>
  </si>
  <si>
    <t>WASH Hub online platform</t>
  </si>
  <si>
    <t>Medium</t>
  </si>
  <si>
    <r>
      <rPr>
        <b/>
        <sz val="9"/>
        <color theme="1"/>
        <rFont val="Calibri"/>
      </rPr>
      <t>Create a “one-stop” shop for online knowledge sharing and learning</t>
    </r>
    <r>
      <rPr>
        <sz val="9"/>
        <color theme="1"/>
        <rFont val="Calibri"/>
      </rPr>
      <t xml:space="preserve"> ==&gt; The online “WASH Hub” platform will be a virtual space</t>
    </r>
    <r>
      <rPr>
        <b/>
        <sz val="9"/>
        <color theme="1"/>
        <rFont val="Calibri"/>
      </rPr>
      <t xml:space="preserve"> integrating CAWST’s digital platforms with human interaction</t>
    </r>
    <r>
      <rPr>
        <sz val="9"/>
        <color theme="1"/>
        <rFont val="Calibri"/>
      </rPr>
      <t xml:space="preserve">, for field-level WASH practitioners </t>
    </r>
    <r>
      <rPr>
        <b/>
        <sz val="9"/>
        <color theme="1"/>
        <rFont val="Calibri"/>
      </rPr>
      <t>to access key technical resources, events and trainings.</t>
    </r>
    <r>
      <rPr>
        <sz val="9"/>
        <color theme="1"/>
        <rFont val="Calibri"/>
      </rPr>
      <t xml:space="preserve"> It aims to link existing external partners and stakeholders operated resources to further simplify accessing and sharing information and knowledge, particularly for local actors in technologically challenging settings. </t>
    </r>
  </si>
  <si>
    <r>
      <rPr>
        <b/>
        <u/>
        <sz val="9"/>
        <color theme="1"/>
        <rFont val="Calibri"/>
      </rPr>
      <t>3 Phases:</t>
    </r>
    <r>
      <rPr>
        <b/>
        <sz val="9"/>
        <color theme="1"/>
        <rFont val="Calibri"/>
      </rPr>
      <t xml:space="preserve">
</t>
    </r>
    <r>
      <rPr>
        <u/>
        <sz val="9"/>
        <color theme="1"/>
        <rFont val="Calibri"/>
      </rPr>
      <t>Phase 1:</t>
    </r>
    <r>
      <rPr>
        <sz val="9"/>
        <color theme="1"/>
        <rFont val="Calibri"/>
      </rPr>
      <t xml:space="preserve">  Scoping (2022 - completed) - Mapping existing platforms and gaps / Design and development of an on-line repositories / Production of the WASH Hub mock-up 
</t>
    </r>
    <r>
      <rPr>
        <u/>
        <sz val="9"/>
        <color theme="1"/>
        <rFont val="Calibri"/>
      </rPr>
      <t>Phase 2:</t>
    </r>
    <r>
      <rPr>
        <sz val="9"/>
        <color theme="1"/>
        <rFont val="Calibri"/>
      </rPr>
      <t xml:space="preserve">  Pilot and feasibility of integrating online and in-person WASH to build capacity (2022 - 2023 / ongoing) - Feasibility study for a 2-way communication platform interviewing target audiences / Development of the WASH Hub content / Design of WASH Hub web page(s) 
</t>
    </r>
    <r>
      <rPr>
        <u/>
        <sz val="9"/>
        <color theme="1"/>
        <rFont val="Calibri"/>
      </rPr>
      <t>Phase 3:</t>
    </r>
    <r>
      <rPr>
        <sz val="9"/>
        <color theme="1"/>
        <rFont val="Calibri"/>
      </rPr>
      <t xml:space="preserve">  Adapt the platform and WASH Hub online/human services (2024-2025)
</t>
    </r>
  </si>
  <si>
    <t>/</t>
  </si>
  <si>
    <t xml:space="preserve"> https://washresources.cawst.org/en
http://www.washroadmap.org/uploads/1/3/8/8/138810292/phase_1_scoping_project_outcomes_recommendations_and_activity_report.pdf
</t>
  </si>
  <si>
    <t>4 years</t>
  </si>
  <si>
    <r>
      <rPr>
        <strike/>
        <sz val="9"/>
        <color theme="1"/>
        <rFont val="Calibri"/>
      </rPr>
      <t xml:space="preserve">
</t>
    </r>
    <r>
      <rPr>
        <b/>
        <u/>
        <sz val="9"/>
        <color theme="1"/>
        <rFont val="Calibri"/>
      </rPr>
      <t>Phase 1</t>
    </r>
    <r>
      <rPr>
        <sz val="9"/>
        <color theme="1"/>
        <rFont val="Calibri"/>
      </rPr>
      <t xml:space="preserve">: </t>
    </r>
    <r>
      <rPr>
        <b/>
        <sz val="9"/>
        <color theme="1"/>
        <rFont val="Calibri"/>
      </rPr>
      <t xml:space="preserve">report is done and finalized </t>
    </r>
    <r>
      <rPr>
        <sz val="9"/>
        <color theme="1"/>
        <rFont val="Calibri"/>
      </rPr>
      <t xml:space="preserve">- Download here : http://www.washroadmap.org/uploads/1/3/8/8/138810292/phase_1_scoping_project_outcomes_recommendations_and_activity_report.pdf
</t>
    </r>
    <r>
      <rPr>
        <b/>
        <u/>
        <sz val="9"/>
        <color theme="1"/>
        <rFont val="Calibri"/>
      </rPr>
      <t>Phase 2</t>
    </r>
    <r>
      <rPr>
        <u/>
        <sz val="9"/>
        <color theme="1"/>
        <rFont val="Calibri"/>
      </rPr>
      <t xml:space="preserve"> </t>
    </r>
    <r>
      <rPr>
        <b/>
        <u/>
        <sz val="9"/>
        <color theme="1"/>
        <rFont val="Calibri"/>
      </rPr>
      <t>will likely start in December 2022:</t>
    </r>
    <r>
      <rPr>
        <b/>
        <sz val="9"/>
        <color theme="1"/>
        <rFont val="Calibri"/>
      </rPr>
      <t xml:space="preserve">  </t>
    </r>
    <r>
      <rPr>
        <sz val="9"/>
        <color theme="1"/>
        <rFont val="Calibri"/>
      </rPr>
      <t xml:space="preserve">To address the current need for centralized humanitarian WASH-related knowledge, data and learning, </t>
    </r>
    <r>
      <rPr>
        <b/>
        <sz val="9"/>
        <color theme="1"/>
        <rFont val="Calibri"/>
      </rPr>
      <t>this phase seeks to pilot and test the feasibility of cross sectoral learning between WASH practitioners, by implementing a hybrid platform, integrating CAWST’s digital platforms with human interaction</t>
    </r>
    <r>
      <rPr>
        <sz val="9"/>
        <color theme="1"/>
        <rFont val="Calibri"/>
      </rPr>
      <t>. It will also assess ﬁnancing models and resourcing needs to ensure the sustainability of an hybrid online WASH platform.</t>
    </r>
  </si>
  <si>
    <r>
      <rPr>
        <b/>
        <sz val="9"/>
        <color theme="1"/>
        <rFont val="Calibri"/>
      </rPr>
      <t xml:space="preserve">Phase 1 is achieved and the report is available, main findings: </t>
    </r>
    <r>
      <rPr>
        <sz val="9"/>
        <color theme="1"/>
        <rFont val="Calibri"/>
      </rPr>
      <t xml:space="preserve">
- The WASH Hub should be designed and implemented as a service (not just a website or online platform) available globally, with a focus on localized knowledge, peer sharing and integrated with existing knowledge management tools and practice --&gt; “Knowledge Management as a Service” (KMaaS)
- The core value-adds are (i) better “Knowledge Translation” (ie. from research to practical application and research informed by practice, helping identify and solve challenges faced by practitioners) (ii) “Knowledge Transformation” taking information in one format and transforming it to make it more useful for practitioners (iii) better information dissemination (iv) combining human support with self-serve information/learning
- Further work and analysis needs to be done on (i) “living and breathing” alongside current and new sector platforms, (ii) the integration of online and human interaction with peer-to-peer exchanges, and (iii) the ownership, governance, financing and human resource model to support its sustainability</t>
    </r>
  </si>
  <si>
    <r>
      <rPr>
        <b/>
        <sz val="9"/>
        <color theme="1"/>
        <rFont val="Calibri"/>
      </rPr>
      <t>By the end of 2023 ==&gt; Creation of a pilot (online platform) that could be taken to scale and provide users with a unified experience across knowledge, data and learning products and direct human technical support</t>
    </r>
    <r>
      <rPr>
        <sz val="9"/>
        <color theme="1"/>
        <rFont val="Calibri"/>
      </rPr>
      <t xml:space="preserve"> (to date this type of hybrid platform does not exist for the humanitarian WASH sector)</t>
    </r>
  </si>
  <si>
    <t>1.2</t>
  </si>
  <si>
    <t>Core Data Repository &amp; Tools</t>
  </si>
  <si>
    <t>Low</t>
  </si>
  <si>
    <r>
      <rPr>
        <b/>
        <sz val="9"/>
        <color theme="1"/>
        <rFont val="Calibri"/>
      </rPr>
      <t>Provide a one-stop-shop to WASH practitioners to access secondary data</t>
    </r>
    <r>
      <rPr>
        <sz val="9"/>
        <color theme="1"/>
        <rFont val="Calibri"/>
      </rPr>
      <t xml:space="preserve"> for the WASH sector in emergency and development contexts ==&gt; </t>
    </r>
    <r>
      <rPr>
        <b/>
        <sz val="9"/>
        <color theme="1"/>
        <rFont val="Calibri"/>
      </rPr>
      <t>Development of a centralised core secondary data repository for the WASH Sector</t>
    </r>
    <r>
      <rPr>
        <sz val="9"/>
        <color theme="1"/>
        <rFont val="Calibri"/>
      </rPr>
      <t xml:space="preserve"> (e.g. epidemiological, environmental, socio economic data)</t>
    </r>
    <r>
      <rPr>
        <b/>
        <sz val="9"/>
        <color theme="1"/>
        <rFont val="Calibri"/>
      </rPr>
      <t xml:space="preserve"> which would be used for better decision making and as the driver for the design and prioritization of a WASH response</t>
    </r>
    <r>
      <rPr>
        <sz val="9"/>
        <color theme="1"/>
        <rFont val="Calibri"/>
      </rPr>
      <t xml:space="preserve"> (context specific). This data repository would contain secondary data at the highest spatial and temporal resolution and would be maintained on an ongoing basis. Primary data (to fill identified gaps) can be considered for inclusion at a later stage but is not the primary focus of the initiative.
</t>
    </r>
    <r>
      <rPr>
        <b/>
        <sz val="9"/>
        <color theme="1"/>
        <rFont val="Calibri"/>
      </rPr>
      <t>The initiative is inspired by the services provided by OCHA  :</t>
    </r>
    <r>
      <rPr>
        <sz val="9"/>
        <color theme="1"/>
        <rFont val="Calibri"/>
      </rPr>
      <t xml:space="preserve"> https://data.humdata.org/search?groups=mdg&amp;q=&amp;ext_page_size=25 </t>
    </r>
  </si>
  <si>
    <r>
      <rPr>
        <b/>
        <sz val="9"/>
        <color theme="1"/>
        <rFont val="Calibri"/>
      </rPr>
      <t xml:space="preserve">6 stages: </t>
    </r>
    <r>
      <rPr>
        <sz val="9"/>
        <color theme="1"/>
        <rFont val="Calibri"/>
      </rPr>
      <t xml:space="preserve">
</t>
    </r>
    <r>
      <rPr>
        <u/>
        <sz val="9"/>
        <color theme="1"/>
        <rFont val="Calibri"/>
      </rPr>
      <t>Phase 1 (4 months)</t>
    </r>
    <r>
      <rPr>
        <sz val="9"/>
        <color theme="1"/>
        <rFont val="Calibri"/>
      </rPr>
      <t xml:space="preserve">: Mapping of decision-making processes (What data is needed?) and existing data
</t>
    </r>
    <r>
      <rPr>
        <u/>
        <sz val="9"/>
        <color theme="1"/>
        <rFont val="Calibri"/>
      </rPr>
      <t>Phase 2 (3 months)</t>
    </r>
    <r>
      <rPr>
        <sz val="9"/>
        <color theme="1"/>
        <rFont val="Calibri"/>
      </rPr>
      <t xml:space="preserve">: Feasibility study =&gt; Outline the issues of collating data across countries + resources required + ultimate usefulness of developing a core data system + Assess the potential for progressive harmonisation of indicators and data standards 
</t>
    </r>
    <r>
      <rPr>
        <u/>
        <sz val="9"/>
        <color theme="1"/>
        <rFont val="Calibri"/>
      </rPr>
      <t>Phase 3 (1 month)</t>
    </r>
    <r>
      <rPr>
        <sz val="9"/>
        <color theme="1"/>
        <rFont val="Calibri"/>
      </rPr>
      <t xml:space="preserve">: Strategy and financial plan
</t>
    </r>
    <r>
      <rPr>
        <u/>
        <sz val="9"/>
        <color theme="1"/>
        <rFont val="Calibri"/>
      </rPr>
      <t>Phase 4 (18 months</t>
    </r>
    <r>
      <rPr>
        <sz val="9"/>
        <color theme="1"/>
        <rFont val="Calibri"/>
      </rPr>
      <t xml:space="preserve">): Develop a core data repository with relevant secondary data 
</t>
    </r>
    <r>
      <rPr>
        <u/>
        <sz val="9"/>
        <color theme="1"/>
        <rFont val="Calibri"/>
      </rPr>
      <t xml:space="preserve">Phase 5 (4 months): </t>
    </r>
    <r>
      <rPr>
        <sz val="9"/>
        <color theme="1"/>
        <rFont val="Calibri"/>
      </rPr>
      <t xml:space="preserve">Advocacy 
</t>
    </r>
    <r>
      <rPr>
        <u/>
        <sz val="9"/>
        <color theme="1"/>
        <rFont val="Calibri"/>
      </rPr>
      <t>Phase 6 (TBD)</t>
    </r>
    <r>
      <rPr>
        <sz val="9"/>
        <color theme="1"/>
        <rFont val="Calibri"/>
      </rPr>
      <t xml:space="preserve"> : Innovation / development of spin-off applications </t>
    </r>
  </si>
  <si>
    <t xml:space="preserve"> / </t>
  </si>
  <si>
    <t>3 - 5 years</t>
  </si>
  <si>
    <r>
      <rPr>
        <b/>
        <sz val="9"/>
        <color theme="1"/>
        <rFont val="Calibri"/>
      </rPr>
      <t xml:space="preserve">The initiative has not yet started. </t>
    </r>
    <r>
      <rPr>
        <sz val="9"/>
        <color theme="1"/>
        <rFont val="Calibri"/>
      </rPr>
      <t>To date only the summary sheet has been written. This delay is explained by the fact that in 2021 and 2022, the lead (REACH) has been absorbed by the WASH Severity Classification (initiative 1.3) which demanded a lot of time and resources.
 As of September 2022, REACH has begun internal reflections to</t>
    </r>
    <r>
      <rPr>
        <b/>
        <sz val="9"/>
        <color theme="1"/>
        <rFont val="Calibri"/>
      </rPr>
      <t xml:space="preserve"> reassess the relevance of this initiative, </t>
    </r>
    <r>
      <rPr>
        <sz val="9"/>
        <color theme="1"/>
        <rFont val="Calibri"/>
      </rPr>
      <t xml:space="preserve">given the service already provided by the OCHA HDX platform. </t>
    </r>
  </si>
  <si>
    <t xml:space="preserve"> /</t>
  </si>
  <si>
    <t xml:space="preserve">Discussions on the future of initiative 4.2 at the next Executive Committee meeting in January </t>
  </si>
  <si>
    <t xml:space="preserve">/ </t>
  </si>
  <si>
    <t>1.3</t>
  </si>
  <si>
    <t>WASH Severity Classification</t>
  </si>
  <si>
    <r>
      <rPr>
        <b/>
        <sz val="9"/>
        <color theme="1"/>
        <rFont val="Calibri"/>
      </rPr>
      <t xml:space="preserve">Designing a system capable to classified the WASH needs across various crises and times </t>
    </r>
    <r>
      <rPr>
        <sz val="9"/>
        <color theme="1"/>
        <rFont val="Calibri"/>
      </rPr>
      <t xml:space="preserve">(inspired by other sector like food security http://www.ipcinfo.org) ==&gt;  the </t>
    </r>
    <r>
      <rPr>
        <b/>
        <sz val="9"/>
        <color theme="1"/>
        <rFont val="Calibri"/>
      </rPr>
      <t>WASH Severity Classification (WSC)</t>
    </r>
    <r>
      <rPr>
        <sz val="9"/>
        <color theme="1"/>
        <rFont val="Calibri"/>
      </rPr>
      <t xml:space="preserve"> consists of a set of tools, designed to enable analysts from humanitarian and development organizations to measure the severity of WASH conditions across various contexts and times, through an evidence-based approach that uses recognized standards and existing data. </t>
    </r>
  </si>
  <si>
    <r>
      <rPr>
        <b/>
        <sz val="9"/>
        <color theme="1"/>
        <rFont val="Calibri"/>
      </rPr>
      <t xml:space="preserve">3 stages: </t>
    </r>
    <r>
      <rPr>
        <sz val="9"/>
        <color theme="1"/>
        <rFont val="Calibri"/>
      </rPr>
      <t xml:space="preserve">
</t>
    </r>
    <r>
      <rPr>
        <u/>
        <sz val="9"/>
        <color theme="1"/>
        <rFont val="Calibri"/>
      </rPr>
      <t>Phase 1 (2020)</t>
    </r>
    <r>
      <rPr>
        <sz val="9"/>
        <color theme="1"/>
        <rFont val="Calibri"/>
      </rPr>
      <t xml:space="preserve">:  Alpha version released and applied in 2 countries: Burkina Faso + Afghanistan
</t>
    </r>
    <r>
      <rPr>
        <u/>
        <sz val="9"/>
        <color theme="1"/>
        <rFont val="Calibri"/>
      </rPr>
      <t>Phase 2 (2021)</t>
    </r>
    <r>
      <rPr>
        <sz val="9"/>
        <color theme="1"/>
        <rFont val="Calibri"/>
      </rPr>
      <t xml:space="preserve">: Full approach in 3 countries and light process in 17 countries + Academic review from Tufts (2021), on the process (4 analytical components) and the tool itself =&gt; recommendations to improve the Alpha version.  
</t>
    </r>
    <r>
      <rPr>
        <u/>
        <sz val="9"/>
        <color theme="1"/>
        <rFont val="Calibri"/>
      </rPr>
      <t>Phase 3 (2022):</t>
    </r>
    <r>
      <rPr>
        <sz val="9"/>
        <color theme="1"/>
        <rFont val="Calibri"/>
      </rPr>
      <t xml:space="preserve">  Establishment of Beta version including Tufts recommendations (2022) ==&gt;</t>
    </r>
    <r>
      <rPr>
        <b/>
        <sz val="9"/>
        <color theme="1"/>
        <rFont val="Calibri"/>
      </rPr>
      <t xml:space="preserve"> cancelled - Redesign stage based on the Tufts recommendations</t>
    </r>
  </si>
  <si>
    <t xml:space="preserve">https://www.unicef.org/wca/documents/wash-severity-classification </t>
  </si>
  <si>
    <t>5 years</t>
  </si>
  <si>
    <t xml:space="preserve">Phase 1 and 2 completed (including review by Tufts University)
Redesign process ongoing. </t>
  </si>
  <si>
    <t>Setting up of the Alpha Version in 4 countries : South Sudan, Niger, Iraq and Afghanistan completed
Review by Tufts University completed. This report is available here :  https://www.unicef.org/wca/documents/wash-severity-classification 
(Review of the methodology in progress)</t>
  </si>
  <si>
    <t>Finalization of the new methodology</t>
  </si>
  <si>
    <t>1.4</t>
  </si>
  <si>
    <t xml:space="preserve">WASH Quality Assurance and Accountability System </t>
  </si>
  <si>
    <t>High</t>
  </si>
  <si>
    <r>
      <rPr>
        <sz val="9"/>
        <color theme="1"/>
        <rFont val="Calibri"/>
      </rPr>
      <t xml:space="preserve">Increasing the quality and the accountability of the WASH interventions by </t>
    </r>
    <r>
      <rPr>
        <b/>
        <sz val="9"/>
        <color theme="1"/>
        <rFont val="Calibri"/>
      </rPr>
      <t>set up a new way to monitor quality and accountability at national coordination cluster level</t>
    </r>
    <r>
      <rPr>
        <sz val="9"/>
        <color theme="1"/>
        <rFont val="Calibri"/>
      </rPr>
      <t>, integrated into the humanitarian program cycle (HPC) ==&gt;</t>
    </r>
    <r>
      <rPr>
        <b/>
        <sz val="9"/>
        <color theme="1"/>
        <rFont val="Calibri"/>
      </rPr>
      <t xml:space="preserve"> The Accountability and Quality Assurance (AQA) </t>
    </r>
    <r>
      <rPr>
        <sz val="9"/>
        <color theme="1"/>
        <rFont val="Calibri"/>
      </rPr>
      <t xml:space="preserve">Initiative aims to establish a set of indicators (“actionable metrics” and not “vanity metrics”) by collective concertation focus on public health outcomes, beneficiaries’ satisfaction and quality to permit corrective measures. 
The AQA process includes 4 main steps:  </t>
    </r>
    <r>
      <rPr>
        <b/>
        <sz val="9"/>
        <color theme="1"/>
        <rFont val="Calibri"/>
      </rPr>
      <t xml:space="preserve">Define </t>
    </r>
    <r>
      <rPr>
        <sz val="9"/>
        <color theme="1"/>
        <rFont val="Calibri"/>
      </rPr>
      <t xml:space="preserve">(Collectively define standards, objectives and approaches and set Key Quality Indicators - KQI - and benchmarks appropriate to the context), </t>
    </r>
    <r>
      <rPr>
        <b/>
        <sz val="9"/>
        <color theme="1"/>
        <rFont val="Calibri"/>
      </rPr>
      <t>measure</t>
    </r>
    <r>
      <rPr>
        <sz val="9"/>
        <color theme="1"/>
        <rFont val="Calibri"/>
      </rPr>
      <t xml:space="preserve"> (Collect data as set out in the Modular Analytical Framework and produce regular Quality Snapshots to support further analysis), </t>
    </r>
    <r>
      <rPr>
        <b/>
        <sz val="9"/>
        <color theme="1"/>
        <rFont val="Calibri"/>
      </rPr>
      <t>adapt</t>
    </r>
    <r>
      <rPr>
        <sz val="9"/>
        <color theme="1"/>
        <rFont val="Calibri"/>
      </rPr>
      <t xml:space="preserve"> ((WASH partners jointly analyse the information in the Quality Snapshot, develop action plans based on the quality gaps identified and adapt programmes to mitigate risks and improve), </t>
    </r>
    <r>
      <rPr>
        <b/>
        <sz val="9"/>
        <color theme="1"/>
        <rFont val="Calibri"/>
      </rPr>
      <t>learn</t>
    </r>
    <r>
      <rPr>
        <sz val="9"/>
        <color theme="1"/>
        <rFont val="Calibri"/>
      </rPr>
      <t xml:space="preserve"> (periodic opportunity to take stock of lessons learned, to realign priorities and to identify and address course corrections on a longer timescale). </t>
    </r>
  </si>
  <si>
    <r>
      <rPr>
        <b/>
        <sz val="9"/>
        <color theme="1"/>
        <rFont val="Calibri"/>
      </rPr>
      <t xml:space="preserve">3 stages : 
</t>
    </r>
    <r>
      <rPr>
        <u/>
        <sz val="9"/>
        <color theme="1"/>
        <rFont val="Calibri"/>
      </rPr>
      <t>Phase 1 (2019-2020)</t>
    </r>
    <r>
      <rPr>
        <sz val="9"/>
        <color theme="1"/>
        <rFont val="Calibri"/>
      </rPr>
      <t xml:space="preserve">:  Development and broad dissemination of 2 core documents: Guidance note and modular analytical framework + collaboration with 3 national clusters : Myanmar, Bangladesh, South Soudan
</t>
    </r>
    <r>
      <rPr>
        <u/>
        <sz val="9"/>
        <color theme="1"/>
        <rFont val="Calibri"/>
      </rPr>
      <t>Phase 2 (2021-2022</t>
    </r>
    <r>
      <rPr>
        <sz val="9"/>
        <color theme="1"/>
        <rFont val="Calibri"/>
      </rPr>
      <t xml:space="preserve">):   Deployment and piloting of the process in 10 countries + development of a complete toolbox
</t>
    </r>
    <r>
      <rPr>
        <u/>
        <sz val="9"/>
        <color theme="1"/>
        <rFont val="Calibri"/>
      </rPr>
      <t>Phase 3 (2023-2025</t>
    </r>
    <r>
      <rPr>
        <sz val="9"/>
        <color theme="1"/>
        <rFont val="Calibri"/>
      </rPr>
      <t>):  Scale up (+ 4 countries)</t>
    </r>
  </si>
  <si>
    <t xml:space="preserve">https://washcluster.atlassian.net/wiki/spaces/CTK/pages/10782135/Accountability%2Band%2BQuality%2BAssurance%2BSystem  </t>
  </si>
  <si>
    <t>Phase 1 is completed. 
Phase 2 - Pilot phase (on ECHO funds until June 2023) is ongoing in the following 10 countries: Mali, Burkina, Myanmar, Bangladesh, Venezuela, Yemen, North-East Syria, Mozambique Sudan and South Sudan ==&gt; Objectives: Deployment and piloting of the process + development of a complete toolbox. To date, 6 out of 10 countries are at the "define" stage and 4 are at a more advanced stage, with the "measure" stage. Although there is different progress depending on the starting points, the involvement of the actors and the environment, feedback from WASH practitioners has been positive, with a willingness to take ownership of the tools and process. Reflections are underway to include a third party monoring for data collection, as well as to get closer to the local private sector (for what concerns the quality of infrastructure). Finally, the development of a training package with a specialized learning organization (such as RedR, Bioforce, CAWST) is underway. 5 languages will be available (English, Spanish, French, Portuguese and Arabic). 
(Phase 3 will be the BHA-funded project - Scale-up - and will include 4 additional countries)</t>
  </si>
  <si>
    <r>
      <rPr>
        <b/>
        <sz val="9"/>
        <color theme="1"/>
        <rFont val="Calibri"/>
      </rPr>
      <t xml:space="preserve">Edition in 2021 of the two core documents: </t>
    </r>
    <r>
      <rPr>
        <sz val="9"/>
        <color theme="1"/>
        <rFont val="Calibri"/>
      </rPr>
      <t xml:space="preserve">
- The guidance note: guide to the process of implementation of the AQA at national level. 
- The analytical monitoring framework: contain core modules (public health risk, WASH services provision, people centred programming + WASH in health care facilities).  Additional modules will be added in the next phases (see the internet link to download the documents). </t>
    </r>
  </si>
  <si>
    <r>
      <rPr>
        <sz val="9"/>
        <color theme="1"/>
        <rFont val="Calibri"/>
      </rPr>
      <t xml:space="preserve">Development of a </t>
    </r>
    <r>
      <rPr>
        <b/>
        <sz val="9"/>
        <color theme="1"/>
        <rFont val="Calibri"/>
      </rPr>
      <t>training package</t>
    </r>
    <r>
      <rPr>
        <sz val="9"/>
        <color theme="1"/>
        <rFont val="Calibri"/>
      </rPr>
      <t xml:space="preserve"> with concerned organisations for both online and face-to-face to allow project teams and volunteer to frame on the limitation of the initiative, the definition and contextualisation of indicators and more (more focus on people-centered indicators); ongoing discussions with RedR, Bioforce, CAWST and more (under the ECHO fund)
All documents will be translated into French, English, Arabic, Spanish and Portuguese </t>
    </r>
  </si>
  <si>
    <t>1.5</t>
  </si>
  <si>
    <t>Research and Innovation</t>
  </si>
  <si>
    <r>
      <rPr>
        <b/>
        <sz val="9"/>
        <color theme="1"/>
        <rFont val="Calibri"/>
      </rPr>
      <t xml:space="preserve">Use research to improve WASH interventions by facilitating the incorporation of research into humanitarian programming ==&gt; </t>
    </r>
    <r>
      <rPr>
        <sz val="9"/>
        <color theme="1"/>
        <rFont val="Calibri"/>
      </rPr>
      <t>5 objectives : 
1. Create and maintain a</t>
    </r>
    <r>
      <rPr>
        <b/>
        <sz val="9"/>
        <color theme="1"/>
        <rFont val="Calibri"/>
      </rPr>
      <t xml:space="preserve"> library of published literature </t>
    </r>
    <r>
      <rPr>
        <sz val="9"/>
        <color theme="1"/>
        <rFont val="Calibri"/>
      </rPr>
      <t xml:space="preserve">for WASH practitioners accessible via the GWC website
2. Create a </t>
    </r>
    <r>
      <rPr>
        <b/>
        <sz val="9"/>
        <color theme="1"/>
        <rFont val="Calibri"/>
      </rPr>
      <t>repository of  templates and tools for the monitoring and evaluation of emergency WASH programmes</t>
    </r>
    <r>
      <rPr>
        <sz val="9"/>
        <color theme="1"/>
        <rFont val="Calibri"/>
      </rPr>
      <t xml:space="preserve"> accessible via the GWC website 
3. </t>
    </r>
    <r>
      <rPr>
        <b/>
        <sz val="9"/>
        <color theme="1"/>
        <rFont val="Calibri"/>
      </rPr>
      <t>Update the emergency WASH research agenda</t>
    </r>
    <r>
      <rPr>
        <sz val="9"/>
        <color theme="1"/>
        <rFont val="Calibri"/>
      </rPr>
      <t>, and provide technical advice to emergency WASH research and innovation proposals 
4. Disseminate updates on the latest WASH evidence (</t>
    </r>
    <r>
      <rPr>
        <b/>
        <sz val="9"/>
        <color theme="1"/>
        <rFont val="Calibri"/>
      </rPr>
      <t>webinars series</t>
    </r>
    <r>
      <rPr>
        <sz val="9"/>
        <color theme="1"/>
        <rFont val="Calibri"/>
      </rPr>
      <t xml:space="preserve">) and provide an annual research conference, the </t>
    </r>
    <r>
      <rPr>
        <b/>
        <sz val="9"/>
        <color theme="1"/>
        <rFont val="Calibri"/>
      </rPr>
      <t>Emergency Environmental Health Forum</t>
    </r>
    <r>
      <rPr>
        <sz val="9"/>
        <color theme="1"/>
        <rFont val="Calibri"/>
      </rPr>
      <t xml:space="preserve">, for emergency WASH practitioners and agencies 
5. Create a network to </t>
    </r>
    <r>
      <rPr>
        <b/>
        <sz val="9"/>
        <color theme="1"/>
        <rFont val="Calibri"/>
      </rPr>
      <t>support research partnerships between academic institutions and agencies</t>
    </r>
  </si>
  <si>
    <r>
      <rPr>
        <b/>
        <sz val="9"/>
        <color theme="1"/>
        <rFont val="Calibri"/>
      </rPr>
      <t xml:space="preserve">2 phases: 
</t>
    </r>
    <r>
      <rPr>
        <u/>
        <sz val="9"/>
        <color theme="1"/>
        <rFont val="Calibri"/>
      </rPr>
      <t xml:space="preserve">Phase 1 (2022-2023) : </t>
    </r>
    <r>
      <rPr>
        <b/>
        <sz val="9"/>
        <color theme="1"/>
        <rFont val="Calibri"/>
      </rPr>
      <t xml:space="preserve">
</t>
    </r>
    <r>
      <rPr>
        <sz val="9"/>
        <color theme="1"/>
        <rFont val="Calibri"/>
      </rPr>
      <t xml:space="preserve">#3 Update the emergency WASH research agenda, and provide technical advice to emergency WASH research and innovation proposals 
#4 Disseminate updates on the latest WASH evidence and provide an annual research conference, the Emergency Environmental Health Forum, for emergency WASH practitioners and agencies 
</t>
    </r>
    <r>
      <rPr>
        <b/>
        <sz val="9"/>
        <color theme="1"/>
        <rFont val="Calibri"/>
      </rPr>
      <t xml:space="preserve">
</t>
    </r>
    <r>
      <rPr>
        <u/>
        <sz val="9"/>
        <color theme="1"/>
        <rFont val="Calibri"/>
      </rPr>
      <t>Phase 2 (2023-2024):</t>
    </r>
    <r>
      <rPr>
        <b/>
        <sz val="9"/>
        <color theme="1"/>
        <rFont val="Calibri"/>
      </rPr>
      <t xml:space="preserve">  
</t>
    </r>
    <r>
      <rPr>
        <sz val="9"/>
        <color theme="1"/>
        <rFont val="Calibri"/>
      </rPr>
      <t xml:space="preserve">#1 Create and maintain a library of WASH literature for WASH practitioners accessible via the GWC website 
#2 Create a repository of templates and tools for the monitoring and evaluation of emergency WASH programmes accessible via the GWC website 
</t>
    </r>
    <r>
      <rPr>
        <u/>
        <sz val="9"/>
        <color theme="1"/>
        <rFont val="Calibri"/>
      </rPr>
      <t>CONTINUOUS:</t>
    </r>
    <r>
      <rPr>
        <sz val="9"/>
        <color theme="1"/>
        <rFont val="Calibri"/>
      </rPr>
      <t xml:space="preserve">
#5 Create a network to support research partnerships between academic institutions and agencies </t>
    </r>
  </si>
  <si>
    <t>https://www.washcluster.net/node/30411</t>
  </si>
  <si>
    <t>3 years</t>
  </si>
  <si>
    <r>
      <rPr>
        <b/>
        <sz val="9"/>
        <color theme="1"/>
        <rFont val="Calibri"/>
      </rPr>
      <t xml:space="preserve">The contract with BHA was signed in 2022. All funds are therefore available (ELRHA + BHA) </t>
    </r>
    <r>
      <rPr>
        <sz val="9"/>
        <color theme="1"/>
        <rFont val="Calibri"/>
      </rPr>
      <t xml:space="preserve">and the project will move forward in 2023:
- </t>
    </r>
    <r>
      <rPr>
        <b/>
        <sz val="9"/>
        <color theme="1"/>
        <rFont val="Calibri"/>
      </rPr>
      <t xml:space="preserve">Objective 1 </t>
    </r>
    <r>
      <rPr>
        <sz val="9"/>
        <color theme="1"/>
        <rFont val="Calibri"/>
      </rPr>
      <t xml:space="preserve">(Create and maintain a library of published literature for WASH practitioners accessible online) ==&gt; Initially the library will be accessible via the GWC website but ultimately it will be moved to the WASH hub (Initiative 1.1)
- </t>
    </r>
    <r>
      <rPr>
        <b/>
        <sz val="9"/>
        <color theme="1"/>
        <rFont val="Calibri"/>
      </rPr>
      <t>Objective 2</t>
    </r>
    <r>
      <rPr>
        <sz val="9"/>
        <color theme="1"/>
        <rFont val="Calibri"/>
      </rPr>
      <t xml:space="preserve"> (Create a repository of templates and tools for </t>
    </r>
    <r>
      <rPr>
        <sz val="9"/>
        <color theme="1"/>
        <rFont val="Calibri"/>
      </rPr>
      <t xml:space="preserve">the monitoring and evaluation of emergency WASH programs). This component is led by Tufts University and is expected to start soon (under BHA funding). </t>
    </r>
    <r>
      <rPr>
        <sz val="9"/>
        <color theme="1"/>
        <rFont val="Calibri"/>
      </rPr>
      <t xml:space="preserve">
- </t>
    </r>
    <r>
      <rPr>
        <b/>
        <sz val="9"/>
        <color theme="1"/>
        <rFont val="Calibri"/>
      </rPr>
      <t>Objective 5</t>
    </r>
    <r>
      <rPr>
        <sz val="9"/>
        <color theme="1"/>
        <rFont val="Calibri"/>
      </rPr>
      <t xml:space="preserve"> (support research partnerships between academic institutions and agencies) is well underway thanks to the many contacts they have made with academic partners in developing the research agenda. 
- For </t>
    </r>
    <r>
      <rPr>
        <b/>
        <sz val="9"/>
        <color theme="1"/>
        <rFont val="Calibri"/>
      </rPr>
      <t>Objectif 3</t>
    </r>
    <r>
      <rPr>
        <sz val="9"/>
        <color theme="1"/>
        <rFont val="Calibri"/>
      </rPr>
      <t xml:space="preserve">, </t>
    </r>
    <r>
      <rPr>
        <b/>
        <sz val="9"/>
        <color theme="1"/>
        <rFont val="Calibri"/>
      </rPr>
      <t>the "Research agenda" and the WASH Gap analysis 2020 (</t>
    </r>
    <r>
      <rPr>
        <sz val="9"/>
        <color theme="1"/>
        <rFont val="Calibri"/>
      </rPr>
      <t xml:space="preserve"> + 2021 update</t>
    </r>
    <r>
      <rPr>
        <b/>
        <sz val="9"/>
        <color theme="1"/>
        <rFont val="Calibri"/>
      </rPr>
      <t>) are completed and being disseminated</t>
    </r>
    <r>
      <rPr>
        <sz val="9"/>
        <color theme="1"/>
        <rFont val="Calibri"/>
      </rPr>
      <t xml:space="preserve">. This objective should be completed by March 2023. 
- And finally, for </t>
    </r>
    <r>
      <rPr>
        <b/>
        <sz val="9"/>
        <color theme="1"/>
        <rFont val="Calibri"/>
      </rPr>
      <t>Objective 4</t>
    </r>
    <r>
      <rPr>
        <sz val="9"/>
        <color theme="1"/>
        <rFont val="Calibri"/>
      </rPr>
      <t xml:space="preserve">, </t>
    </r>
    <r>
      <rPr>
        <b/>
        <sz val="9"/>
        <color theme="1"/>
        <rFont val="Calibri"/>
      </rPr>
      <t>additional funding from the Inter Agency WASH Group (</t>
    </r>
    <r>
      <rPr>
        <sz val="9"/>
        <color theme="1"/>
        <rFont val="Calibri"/>
      </rPr>
      <t>IAWG</t>
    </r>
    <r>
      <rPr>
        <b/>
        <sz val="9"/>
        <color theme="1"/>
        <rFont val="Calibri"/>
      </rPr>
      <t>) will support the annual EEHF organizations and the development of a dedicated webpage</t>
    </r>
    <r>
      <rPr>
        <sz val="9"/>
        <color theme="1"/>
        <rFont val="Calibri"/>
      </rPr>
      <t xml:space="preserve"> </t>
    </r>
    <r>
      <rPr>
        <b/>
        <sz val="9"/>
        <color theme="1"/>
        <rFont val="Calibri"/>
      </rPr>
      <t>(</t>
    </r>
    <r>
      <rPr>
        <sz val="9"/>
        <color theme="1"/>
        <rFont val="Calibri"/>
      </rPr>
      <t>ultimately also hosted on the WASH Hub</t>
    </r>
    <r>
      <rPr>
        <b/>
        <sz val="9"/>
        <color theme="1"/>
        <rFont val="Calibri"/>
      </rPr>
      <t>)</t>
    </r>
    <r>
      <rPr>
        <sz val="9"/>
        <color theme="1"/>
        <rFont val="Calibri"/>
      </rPr>
      <t>. The BHA funding will allow for the realization of webinars (2023)</t>
    </r>
  </si>
  <si>
    <r>
      <rPr>
        <b/>
        <sz val="9"/>
        <color theme="1"/>
        <rFont val="Calibri"/>
      </rPr>
      <t>The "Research Agenda", the "WASH Gap Analysis 2020" and its "2021 update" are completed</t>
    </r>
    <r>
      <rPr>
        <sz val="9"/>
        <color theme="1"/>
        <rFont val="Calibri"/>
      </rPr>
      <t xml:space="preserve">, available here : https://www.washcluster.net/node/30411
</t>
    </r>
  </si>
  <si>
    <t xml:space="preserve">Update the emergency WASH research agenda
Establish a research library + repository of tools/template for monitoring &amp; evaluation
Reignite WASH Research and Innovation TwiG
2023 Emergency environmental Health forum (eEHF)
</t>
  </si>
  <si>
    <t>2.1</t>
  </si>
  <si>
    <t>Training Course Offerings WASH Learning Portal</t>
  </si>
  <si>
    <r>
      <rPr>
        <b/>
        <sz val="9"/>
        <color theme="1"/>
        <rFont val="Calibri"/>
      </rPr>
      <t>Create and maintain a repository of WASH capacity development opportunities</t>
    </r>
    <r>
      <rPr>
        <sz val="9"/>
        <color theme="1"/>
        <rFont val="Calibri"/>
      </rPr>
      <t xml:space="preserve"> (technical and coordination) </t>
    </r>
    <r>
      <rPr>
        <b/>
        <sz val="9"/>
        <color theme="1"/>
        <rFont val="Calibri"/>
      </rPr>
      <t>to be accessed on a single website</t>
    </r>
    <r>
      <rPr>
        <sz val="9"/>
        <color theme="1"/>
        <rFont val="Calibri"/>
      </rPr>
      <t xml:space="preserve"> (This will help avoid loss and duplication in terms of developing capacity building resources and ensure that training materials and online courses are accessible and maintained in a unique and secure location) </t>
    </r>
    <r>
      <rPr>
        <b/>
        <sz val="9"/>
        <color theme="1"/>
        <rFont val="Calibri"/>
      </rPr>
      <t xml:space="preserve">==&gt;  </t>
    </r>
    <r>
      <rPr>
        <b/>
        <sz val="9"/>
        <color theme="1"/>
        <rFont val="Calibri"/>
      </rPr>
      <t>The initiative's overall outcome is to enhance the capacity of a cohort of staff with diverse backgrounds and expertise with a focus on local capacity to ultimately enhance the quality of WASH interventions</t>
    </r>
    <r>
      <rPr>
        <sz val="9"/>
        <color theme="1"/>
        <rFont val="Calibri"/>
      </rPr>
      <t xml:space="preserve">. 
This repository will be linked to existing repositories in the WASH development sector (e.g: https://www.washcapacity.info/catalogue), and </t>
    </r>
    <r>
      <rPr>
        <b/>
        <sz val="9"/>
        <color theme="1"/>
        <rFont val="Calibri"/>
      </rPr>
      <t>learning pathways will be developed, based on the competency framework developed by the 2.2 initiative.</t>
    </r>
  </si>
  <si>
    <r>
      <rPr>
        <b/>
        <sz val="9"/>
        <color theme="1"/>
        <rFont val="Calibri"/>
      </rPr>
      <t xml:space="preserve">The initiative is currently being designed:
</t>
    </r>
    <r>
      <rPr>
        <u/>
        <sz val="9"/>
        <color theme="1"/>
        <rFont val="Calibri"/>
      </rPr>
      <t xml:space="preserve">Phase 1 (2023) </t>
    </r>
    <r>
      <rPr>
        <b/>
        <sz val="9"/>
        <color theme="1"/>
        <rFont val="Calibri"/>
      </rPr>
      <t>:</t>
    </r>
    <r>
      <rPr>
        <b/>
        <sz val="9"/>
        <color theme="1"/>
        <rFont val="Calibri"/>
      </rPr>
      <t xml:space="preserve"> </t>
    </r>
    <r>
      <rPr>
        <sz val="9"/>
        <color theme="1"/>
        <rFont val="Calibri"/>
      </rPr>
      <t xml:space="preserve">Develop an extensive feasibility study combined with a report with recommendations  for the implementation of the initiatives in their subsequent project phases + development of a concept note for subsequent phases of the four initiatives (including strategy, workplan, and methodology) </t>
    </r>
    <r>
      <rPr>
        <b/>
        <sz val="9"/>
        <color theme="1"/>
        <rFont val="Calibri"/>
      </rPr>
      <t xml:space="preserve">
</t>
    </r>
    <r>
      <rPr>
        <u/>
        <sz val="9"/>
        <color theme="1"/>
        <rFont val="Calibri"/>
      </rPr>
      <t>Phase 2 (2024-2025)</t>
    </r>
    <r>
      <rPr>
        <sz val="9"/>
        <color theme="1"/>
        <rFont val="Calibri"/>
      </rPr>
      <t>: Implementation phase (the activities to be deployed will be identified in phase 1</t>
    </r>
  </si>
  <si>
    <t>2 years</t>
  </si>
  <si>
    <r>
      <rPr>
        <sz val="9"/>
        <color theme="1"/>
        <rFont val="Calibri"/>
      </rPr>
      <t xml:space="preserve">Given the difficulties in launching the capacity building initiatives (2.1, 2.2, 2.3 and 3.2), mainly due to limited resources (financial and human), these 4 initiatives have come together to pool resources and </t>
    </r>
    <r>
      <rPr>
        <b/>
        <sz val="9"/>
        <color theme="1"/>
        <rFont val="Calibri"/>
      </rPr>
      <t>jointly conduct a first phase, lead by RedR</t>
    </r>
    <r>
      <rPr>
        <sz val="9"/>
        <color theme="1"/>
        <rFont val="Calibri"/>
      </rPr>
      <t xml:space="preserve">, including (i) a </t>
    </r>
    <r>
      <rPr>
        <b/>
        <sz val="9"/>
        <color theme="1"/>
        <rFont val="Calibri"/>
      </rPr>
      <t>extensive feasibility study for the 4 initiatives</t>
    </r>
    <r>
      <rPr>
        <sz val="9"/>
        <color theme="1"/>
        <rFont val="Calibri"/>
      </rPr>
      <t xml:space="preserve"> (combined with a report with recommendations) and (ii) the </t>
    </r>
    <r>
      <rPr>
        <b/>
        <sz val="9"/>
        <color theme="1"/>
        <rFont val="Calibri"/>
      </rPr>
      <t>development of a concept note</t>
    </r>
    <r>
      <rPr>
        <sz val="9"/>
        <color theme="1"/>
        <rFont val="Calibri"/>
      </rPr>
      <t xml:space="preserve">, including a </t>
    </r>
    <r>
      <rPr>
        <b/>
        <sz val="9"/>
        <color theme="1"/>
        <rFont val="Calibri"/>
      </rPr>
      <t>detailed work plan</t>
    </r>
    <r>
      <rPr>
        <sz val="9"/>
        <color theme="1"/>
        <rFont val="Calibri"/>
      </rPr>
      <t xml:space="preserve"> for the next phases. </t>
    </r>
    <r>
      <rPr>
        <b/>
        <sz val="9"/>
        <color theme="1"/>
        <rFont val="Calibri"/>
      </rPr>
      <t>The funding for this phase 1 has been secured (SDC) and it should start in early 2023. 
Phase 1 activities are</t>
    </r>
    <r>
      <rPr>
        <sz val="9"/>
        <color theme="1"/>
        <rFont val="Calibri"/>
      </rPr>
      <t xml:space="preserve">: (i) </t>
    </r>
    <r>
      <rPr>
        <b/>
        <sz val="9"/>
        <color theme="1"/>
        <rFont val="Calibri"/>
      </rPr>
      <t>Map out existing learning hubs portals/platforms</t>
    </r>
    <r>
      <rPr>
        <sz val="9"/>
        <color theme="1"/>
        <rFont val="Calibri"/>
      </rPr>
      <t xml:space="preserve"> currently being used in the WASH and other sectors and analyse their features, assess suitability of hub or platform as a home for a WASH learning portal, (ii) In consultation with WASH stakeholders, </t>
    </r>
    <r>
      <rPr>
        <b/>
        <sz val="9"/>
        <color theme="1"/>
        <rFont val="Calibri"/>
      </rPr>
      <t>assess current sector interests and need for a learning portal for WASH capacity building resources</t>
    </r>
    <r>
      <rPr>
        <sz val="9"/>
        <color theme="1"/>
        <rFont val="Calibri"/>
      </rPr>
      <t xml:space="preserve">. Assess financial sustainability of portal maintenance and management requirements, (iii) </t>
    </r>
    <r>
      <rPr>
        <b/>
        <sz val="9"/>
        <color theme="1"/>
        <rFont val="Calibri"/>
      </rPr>
      <t>Draft a cost benefit analysis</t>
    </r>
    <r>
      <rPr>
        <sz val="9"/>
        <color theme="1"/>
        <rFont val="Calibri"/>
      </rPr>
      <t xml:space="preserve"> and list of recommendation for WASH stakeholders</t>
    </r>
    <r>
      <rPr>
        <b/>
        <sz val="9"/>
        <color theme="1"/>
        <rFont val="Calibri"/>
      </rPr>
      <t xml:space="preserve"> to determine whether a new portal should be developed or whether it is best to make use of an existing portal</t>
    </r>
    <r>
      <rPr>
        <sz val="9"/>
        <color theme="1"/>
        <rFont val="Calibri"/>
      </rPr>
      <t>.Added to this, a</t>
    </r>
    <r>
      <rPr>
        <b/>
        <sz val="9"/>
        <color theme="1"/>
        <rFont val="Calibri"/>
      </rPr>
      <t xml:space="preserve"> feasibility study to ensure quality assurance mechanism</t>
    </r>
    <r>
      <rPr>
        <sz val="9"/>
        <color theme="1"/>
        <rFont val="Calibri"/>
      </rPr>
      <t>, including (I) an assessement of the current interest in, understanding of and need for a WASH Training of Trainer Academy, (ii) mapping and consultation with trainers and participants in the field, institutions that train trainers or provide training in WASH in order to understand the current strengths and pain points for trainers in the sector.</t>
    </r>
  </si>
  <si>
    <t>A feasability study Report (including recommendations) and a Concept Note (including a detailed work plan) for fundraising</t>
  </si>
  <si>
    <t>2.2</t>
  </si>
  <si>
    <t xml:space="preserve">Competency framework based certification mechanism </t>
  </si>
  <si>
    <r>
      <rPr>
        <sz val="9"/>
        <color theme="1"/>
        <rFont val="Calibri"/>
      </rPr>
      <t xml:space="preserve">Develop a </t>
    </r>
    <r>
      <rPr>
        <b/>
        <sz val="9"/>
        <color theme="1"/>
        <rFont val="Calibri"/>
      </rPr>
      <t>common competency framework</t>
    </r>
    <r>
      <rPr>
        <sz val="9"/>
        <color theme="1"/>
        <rFont val="Calibri"/>
      </rPr>
      <t xml:space="preserve"> for humanitarian WASH professionals and </t>
    </r>
    <r>
      <rPr>
        <b/>
        <sz val="9"/>
        <color theme="1"/>
        <rFont val="Calibri"/>
      </rPr>
      <t>develop a certification and accreditation mechanism for WASH learning and professionals in order to standardise the required competencies for all WASH humanitarians and professionals.</t>
    </r>
    <r>
      <rPr>
        <sz val="9"/>
        <color theme="1"/>
        <rFont val="Calibri"/>
      </rPr>
      <t xml:space="preserve"> The competency framework is the backbone of the certification and accreditation mechanism. It will include core and functional competencies, focused on a wide range of expertise areas. </t>
    </r>
    <r>
      <rPr>
        <b/>
        <sz val="9"/>
        <color theme="1"/>
        <rFont val="Calibri"/>
      </rPr>
      <t>The certification mechanism is an ISO like to professionalize the WASH sector, that combines learning pathways, accreditation, qualifications and work experience ==&gt;</t>
    </r>
    <r>
      <rPr>
        <sz val="9"/>
        <color theme="1"/>
        <rFont val="Calibri"/>
      </rPr>
      <t xml:space="preserve"> some sort of a benchmark to create universal definition of position (e.g: universal definition of the Junior WASH officer). 
</t>
    </r>
    <r>
      <rPr>
        <b/>
        <sz val="9"/>
        <color theme="1"/>
        <rFont val="Calibri"/>
      </rPr>
      <t>The initiative’s overall outcomes are to increase interventions’ quality but also to empower practitioners with a predictable framework to develop their professional careers.</t>
    </r>
  </si>
  <si>
    <r>
      <rPr>
        <b/>
        <sz val="9"/>
        <color theme="1"/>
        <rFont val="Calibri"/>
      </rPr>
      <t xml:space="preserve">The initiative is currently being designed:
</t>
    </r>
    <r>
      <rPr>
        <u/>
        <sz val="9"/>
        <color theme="1"/>
        <rFont val="Calibri"/>
      </rPr>
      <t xml:space="preserve">Phase 1 (2023) </t>
    </r>
    <r>
      <rPr>
        <sz val="9"/>
        <color theme="1"/>
        <rFont val="Calibri"/>
      </rPr>
      <t xml:space="preserve">: Develop an extensive feasibility study combined with a report with recommendations  for the implementation of the initiatives in their subsequent project phases + development of a concept note for subsequent phases of the four initiatives (including strategy, workplan, and methodology) 
</t>
    </r>
    <r>
      <rPr>
        <u/>
        <sz val="9"/>
        <color theme="1"/>
        <rFont val="Calibri"/>
      </rPr>
      <t>Phase 2 (2024-2025)</t>
    </r>
    <r>
      <rPr>
        <sz val="9"/>
        <color theme="1"/>
        <rFont val="Calibri"/>
      </rPr>
      <t>: Implementation phase (the activities to be deployed will be identified in phase 1</t>
    </r>
  </si>
  <si>
    <r>
      <rPr>
        <sz val="9"/>
        <color theme="1"/>
        <rFont val="Calibri"/>
      </rPr>
      <t>Given the difficulties in launching the capacity building initiatives (2.1, 2.2, 2.3 and 3.2), mainly due to limited resources (financial and human), these 4 initiatives have come together to pool resources and</t>
    </r>
    <r>
      <rPr>
        <b/>
        <sz val="9"/>
        <color theme="1"/>
        <rFont val="Calibri"/>
      </rPr>
      <t xml:space="preserve"> jointly conduct a first phase, lead by RedR,</t>
    </r>
    <r>
      <rPr>
        <sz val="9"/>
        <color theme="1"/>
        <rFont val="Calibri"/>
      </rPr>
      <t xml:space="preserve"> including (i) a </t>
    </r>
    <r>
      <rPr>
        <b/>
        <sz val="9"/>
        <color theme="1"/>
        <rFont val="Calibri"/>
      </rPr>
      <t xml:space="preserve">extensive feasibility study for the 4 initiatives </t>
    </r>
    <r>
      <rPr>
        <sz val="9"/>
        <color theme="1"/>
        <rFont val="Calibri"/>
      </rPr>
      <t xml:space="preserve">(combined with a report with recommendations) and (ii) the </t>
    </r>
    <r>
      <rPr>
        <b/>
        <sz val="9"/>
        <color theme="1"/>
        <rFont val="Calibri"/>
      </rPr>
      <t>development of a concept note</t>
    </r>
    <r>
      <rPr>
        <sz val="9"/>
        <color theme="1"/>
        <rFont val="Calibri"/>
      </rPr>
      <t>,</t>
    </r>
    <r>
      <rPr>
        <b/>
        <sz val="9"/>
        <color theme="1"/>
        <rFont val="Calibri"/>
      </rPr>
      <t xml:space="preserve"> including a detailed work plan </t>
    </r>
    <r>
      <rPr>
        <sz val="9"/>
        <color theme="1"/>
        <rFont val="Calibri"/>
      </rPr>
      <t xml:space="preserve">for the next phases. </t>
    </r>
    <r>
      <rPr>
        <b/>
        <sz val="9"/>
        <color theme="1"/>
        <rFont val="Calibri"/>
      </rPr>
      <t xml:space="preserve">The funding for this phase 1 has been secured (SDC) and it should start in early 2023. 
Phase 1 activities are: </t>
    </r>
    <r>
      <rPr>
        <sz val="9"/>
        <color theme="1"/>
        <rFont val="Calibri"/>
      </rPr>
      <t xml:space="preserve">(i) </t>
    </r>
    <r>
      <rPr>
        <b/>
        <sz val="9"/>
        <color theme="1"/>
        <rFont val="Calibri"/>
      </rPr>
      <t>Map existing relevant competency frameworks</t>
    </r>
    <r>
      <rPr>
        <sz val="9"/>
        <color theme="1"/>
        <rFont val="Calibri"/>
      </rPr>
      <t xml:space="preserve"> (including organisational competency frameworks), (ii)</t>
    </r>
    <r>
      <rPr>
        <b/>
        <sz val="9"/>
        <color theme="1"/>
        <rFont val="Calibri"/>
      </rPr>
      <t xml:space="preserve"> Assess capacity building initiatives by other clusters/sectors to identify the approaches that have been taken and key lessons learned</t>
    </r>
    <r>
      <rPr>
        <sz val="9"/>
        <color theme="1"/>
        <rFont val="Calibri"/>
      </rPr>
      <t xml:space="preserve">. Proposed sectors / clusters with similar initiatives include but are not limited to Global Nutrition Cluster, Child Protection Area of Responsibility, Global Education Cluster, Shelter Cluster etc., (iii) </t>
    </r>
    <r>
      <rPr>
        <b/>
        <sz val="9"/>
        <color theme="1"/>
        <rFont val="Calibri"/>
      </rPr>
      <t>Map existing accreditation and certification programmes relevant to the humanitarian sector and identify the features, strengths and weaknesses of several different models</t>
    </r>
    <r>
      <rPr>
        <sz val="9"/>
        <color theme="1"/>
        <rFont val="Calibri"/>
      </rPr>
      <t xml:space="preserve"> (including PHAP credentialling programme, CPD accreditation, professional certification programmes of Chartered Institutes, academic credentials, HPass etc).</t>
    </r>
  </si>
  <si>
    <t>2.3</t>
  </si>
  <si>
    <t>Scaling up and localization for learning systems in Humanitarian WASH</t>
  </si>
  <si>
    <r>
      <rPr>
        <b/>
        <sz val="9"/>
        <color theme="1"/>
        <rFont val="Calibri"/>
      </rPr>
      <t xml:space="preserve">Increase the availability and accessibility of training for all WASH humanitarians around the world. </t>
    </r>
    <r>
      <rPr>
        <sz val="9"/>
        <color theme="1"/>
        <rFont val="Calibri"/>
      </rPr>
      <t xml:space="preserve">
To this end, this initiative aims to d</t>
    </r>
    <r>
      <rPr>
        <b/>
        <sz val="9"/>
        <color theme="1"/>
        <rFont val="Calibri"/>
      </rPr>
      <t xml:space="preserve">evelop models, mechanisms and partnerships between humanitarian organizations and academia/trainers around the world to improve the delivery of humanitarian WASH learning opportunities ==&gt; The project includes 3 different components : (i) university degree courses, (ii) vocational training, (iii) specific training for emergent crisis and emergency prone areas . 
</t>
    </r>
    <r>
      <rPr>
        <sz val="9"/>
        <color theme="1"/>
        <rFont val="Calibri"/>
      </rPr>
      <t xml:space="preserve">
To this end, the initiative includes: (i) regular mapping of learning gaps and capacities, (ii) establishment of partnerships and cooperative frameworks between humanitarian and academic/training organizations, (iii) identification, development and adaptation of learning materials, (iv) implementation of multiple learning approaches to diversify, expand, and localize learning opportunities, (v) increasing capacity to train WASH professionals, (vi) coordination and promotion of humanitarian WASH learning opportunities through various networks.</t>
    </r>
  </si>
  <si>
    <r>
      <rPr>
        <b/>
        <sz val="9"/>
        <color theme="1"/>
        <rFont val="Calibri"/>
      </rPr>
      <t xml:space="preserve">4 stages: 
</t>
    </r>
    <r>
      <rPr>
        <u/>
        <sz val="9"/>
        <color theme="1"/>
        <rFont val="Calibri"/>
      </rPr>
      <t>Phase 1 (2020-2023 / Ongoing):</t>
    </r>
    <r>
      <rPr>
        <sz val="9"/>
        <color theme="1"/>
        <rFont val="Calibri"/>
      </rPr>
      <t xml:space="preserve"> Feasibility study =&gt; Mapping existing relevant learning institutions at global, regional and local level and learning gaps + Developement of a learning pathways and economic model 
</t>
    </r>
    <r>
      <rPr>
        <u/>
        <sz val="9"/>
        <color theme="1"/>
        <rFont val="Calibri"/>
      </rPr>
      <t xml:space="preserve">Phase 2 (2021-2023 / Ongoing): </t>
    </r>
    <r>
      <rPr>
        <sz val="9"/>
        <color theme="1"/>
        <rFont val="Calibri"/>
      </rPr>
      <t xml:space="preserve">Identification, development and adaptation of learning activities and materials + mechanism to transfer learning material + set up quality assurance mechanism and learning pathways based on competency frameworks 
</t>
    </r>
    <r>
      <rPr>
        <u/>
        <sz val="9"/>
        <color theme="1"/>
        <rFont val="Calibri"/>
      </rPr>
      <t>Phase 3 (2021-2025 / Ongoing):</t>
    </r>
    <r>
      <rPr>
        <sz val="9"/>
        <color theme="1"/>
        <rFont val="Calibri"/>
      </rPr>
      <t xml:space="preserve"> Developement of partnerships at global, regional and local level for scaling-up and localization of courses (+ development of scolarships system). objective : 10 universities
</t>
    </r>
    <r>
      <rPr>
        <u/>
        <sz val="9"/>
        <color theme="1"/>
        <rFont val="Calibri"/>
      </rPr>
      <t>Phase 4 (2024-2025):</t>
    </r>
    <r>
      <rPr>
        <sz val="9"/>
        <color theme="1"/>
        <rFont val="Calibri"/>
      </rPr>
      <t xml:space="preserve"> Setting up of marketing mechanisms to promote and disseminate learning initiatives</t>
    </r>
  </si>
  <si>
    <t xml:space="preserve">https://www.un-ihe.org/graduate-professional-diploma-programme-humanitarian-wash 
https://www.washnet.de/en/training/regional-workshops/ </t>
  </si>
  <si>
    <r>
      <rPr>
        <b/>
        <sz val="9"/>
        <color theme="1"/>
        <rFont val="Calibri"/>
      </rPr>
      <t xml:space="preserve">Phase 1, 2 and 3 ongoing, with further progress on academic and vocational training : 
(i) Creation and launch in 2021 of 4 university courses at the IHE Delft University (open source training) ==&gt; </t>
    </r>
    <r>
      <rPr>
        <sz val="9"/>
        <color theme="1"/>
        <rFont val="Calibri"/>
      </rPr>
      <t xml:space="preserve">4 graduate courses already set up by IHE Delft in partnership with the GWC (20 ECTS/560 hours - 140 hours each over 16 weeks) : </t>
    </r>
    <r>
      <rPr>
        <b/>
        <sz val="9"/>
        <color theme="1"/>
        <rFont val="Calibri"/>
      </rPr>
      <t xml:space="preserve">(i) Governance in humanitarian contexts (ii) Public and Environmental Health in Emergencies (iii) Water and sanitation in Urban Humanitarian Contexts (iv) Building Resilient Systems in Fragile Contexts </t>
    </r>
    <r>
      <rPr>
        <sz val="9"/>
        <color theme="1"/>
        <rFont val="Calibri"/>
      </rPr>
      <t xml:space="preserve">=&gt; Launched in May 2021. </t>
    </r>
    <r>
      <rPr>
        <b/>
        <sz val="9"/>
        <color theme="1"/>
        <rFont val="Calibri"/>
      </rPr>
      <t xml:space="preserve">
(ii) realization in 2021 and 2022 of 4 Regional WASH Workshop by the GWN (MENA) to Strengthen Humanitarian Preparedness and Response Capacity </t>
    </r>
    <r>
      <rPr>
        <sz val="9"/>
        <color theme="1"/>
        <rFont val="Calibri"/>
      </rPr>
      <t xml:space="preserve"> (5 days each - virtual online format du to the global pandemic)</t>
    </r>
    <r>
      <rPr>
        <b/>
        <sz val="9"/>
        <color theme="1"/>
        <rFont val="Calibri"/>
      </rPr>
      <t xml:space="preserve">
(iii) Developement of partnerships at regional level for scaling-up and localization of courses</t>
    </r>
    <r>
      <rPr>
        <sz val="9"/>
        <color theme="1"/>
        <rFont val="Calibri"/>
      </rPr>
      <t xml:space="preserve"> ==&gt; 4 partnerships in progress in South America, West Africa, East Africa and the Middle East </t>
    </r>
    <r>
      <rPr>
        <b/>
        <sz val="9"/>
        <color theme="1"/>
        <rFont val="Calibri"/>
      </rPr>
      <t xml:space="preserve">with IHE DELFT ( university degree courses) and call of interest on going with the GWN to identify and empower 3 local institutions to offer their own humanitarian WASH learning opportunities. </t>
    </r>
    <r>
      <rPr>
        <sz val="9"/>
        <color theme="1"/>
        <rFont val="Calibri"/>
      </rPr>
      <t xml:space="preserve">In parallel, ongoing identification of regional humanitarian partners (instauring regional steering committee) in order tu support the transfer and the adaptation of the courses. (UNICEF Colombia, West and central Africa, ICRC and UNHCR and NRC Kenya  for example)
In addition to this, </t>
    </r>
    <r>
      <rPr>
        <b/>
        <sz val="9"/>
        <color theme="1"/>
        <rFont val="Calibri"/>
      </rPr>
      <t>2 new concept notes have been developed in 2022</t>
    </r>
    <r>
      <rPr>
        <sz val="9"/>
        <color theme="1"/>
        <rFont val="Calibri"/>
      </rPr>
      <t xml:space="preserve">. </t>
    </r>
    <r>
      <rPr>
        <b/>
        <sz val="9"/>
        <color theme="1"/>
        <rFont val="Calibri"/>
      </rPr>
      <t xml:space="preserve">One with Oxfam and Save the Children, which focuses on vocational training </t>
    </r>
    <r>
      <rPr>
        <sz val="9"/>
        <color theme="1"/>
        <rFont val="Calibri"/>
      </rPr>
      <t xml:space="preserve">and which seems to have caught ECHO's attention. </t>
    </r>
    <r>
      <rPr>
        <b/>
        <sz val="9"/>
        <color theme="1"/>
        <rFont val="Calibri"/>
      </rPr>
      <t>A second concept note with RedR on the feasibility study of the 4 WASH Road Map initiatives related to capacity building</t>
    </r>
    <r>
      <rPr>
        <sz val="9"/>
        <color theme="1"/>
        <rFont val="Calibri"/>
      </rPr>
      <t xml:space="preserve">. The activities included in the latter are (i) Analyse current interest in and need for harmonised learning materials/ programmes, (ii) Map existing WASH materials and provision, (iii) Assess similar initiatives undertaken to harmonise and standardise learning provision and identify lessons learned, (iv) Identify potential partners, amongst training providers and academic institutions, private sector etc., (v) Identify and assess various mechanisms for providing quality assurance of materials, trainers and institutions. </t>
    </r>
    <r>
      <rPr>
        <b/>
        <sz val="9"/>
        <color theme="1"/>
        <rFont val="Calibri"/>
      </rPr>
      <t xml:space="preserve">The funding for this feasability study has been secured (SDC) and it should start in early 2023. </t>
    </r>
  </si>
  <si>
    <r>
      <rPr>
        <b/>
        <sz val="9"/>
        <color theme="1"/>
        <rFont val="Calibri"/>
      </rPr>
      <t>4 graduate courses already set up by IHE Delft in partnership with the GWC</t>
    </r>
    <r>
      <rPr>
        <sz val="9"/>
        <color theme="1"/>
        <rFont val="Calibri"/>
      </rPr>
      <t xml:space="preserve"> (20 ECTS/560 hours - 140 hours each over 16 weeks with month off between each class) : (i) </t>
    </r>
    <r>
      <rPr>
        <b/>
        <sz val="9"/>
        <color theme="1"/>
        <rFont val="Calibri"/>
      </rPr>
      <t>Governance in humanitarian contexts</t>
    </r>
    <r>
      <rPr>
        <sz val="9"/>
        <color theme="1"/>
        <rFont val="Calibri"/>
      </rPr>
      <t xml:space="preserve"> (ii) </t>
    </r>
    <r>
      <rPr>
        <b/>
        <sz val="9"/>
        <color theme="1"/>
        <rFont val="Calibri"/>
      </rPr>
      <t>Public and Environmental Health in Emergencies</t>
    </r>
    <r>
      <rPr>
        <sz val="9"/>
        <color theme="1"/>
        <rFont val="Calibri"/>
      </rPr>
      <t xml:space="preserve"> (iii) </t>
    </r>
    <r>
      <rPr>
        <b/>
        <sz val="9"/>
        <color theme="1"/>
        <rFont val="Calibri"/>
      </rPr>
      <t>Water and sanitation in Urban Humanitarian Contexts</t>
    </r>
    <r>
      <rPr>
        <sz val="9"/>
        <color theme="1"/>
        <rFont val="Calibri"/>
      </rPr>
      <t xml:space="preserve"> (iv) </t>
    </r>
    <r>
      <rPr>
        <b/>
        <sz val="9"/>
        <color theme="1"/>
        <rFont val="Calibri"/>
      </rPr>
      <t>Building Resilient Systems in Fragile Contexts</t>
    </r>
    <r>
      <rPr>
        <sz val="9"/>
        <color theme="1"/>
        <rFont val="Calibri"/>
      </rPr>
      <t xml:space="preserve"> =&gt; </t>
    </r>
    <r>
      <rPr>
        <b/>
        <sz val="9"/>
        <color theme="1"/>
        <rFont val="Calibri"/>
      </rPr>
      <t>Launched in May 2021</t>
    </r>
    <r>
      <rPr>
        <sz val="9"/>
        <color theme="1"/>
        <rFont val="Calibri"/>
      </rPr>
      <t xml:space="preserve">. 28 students will be graduated in 2023 (and 25 in 2024). Most of them are already workers of the WASH humanitarian sector. Course fee : 213 US$/ECTS = 4 260 US$ for the 4 graduate courses
</t>
    </r>
    <r>
      <rPr>
        <b/>
        <sz val="9"/>
        <color theme="1"/>
        <rFont val="Calibri"/>
      </rPr>
      <t>4 Regional WASH Workshops led by the GWN</t>
    </r>
    <r>
      <rPr>
        <sz val="9"/>
        <color theme="1"/>
        <rFont val="Calibri"/>
      </rPr>
      <t xml:space="preserve"> to Strengthen Humanitarian Preparedness and Response Capacity + 1 call of interest on going (by GWN to identify 3 local institutions in Africa, MENA and Asia). 
</t>
    </r>
    <r>
      <rPr>
        <b/>
        <sz val="9"/>
        <color theme="1"/>
        <rFont val="Calibri"/>
      </rPr>
      <t xml:space="preserve">what about the call of interest with GWN ?
2 new concept notes developed in 2022. </t>
    </r>
    <r>
      <rPr>
        <sz val="9"/>
        <color theme="1"/>
        <rFont val="Calibri"/>
      </rPr>
      <t xml:space="preserve">One with Oxfam and Save the Children on vocational training, which seems to have caught ECHO's attention. A second concept note with RedR on the feasibility study of the 4 WASH roadmap initiatives related to capacity building. The project will be funded by the SDC and is expected to begin in 2023. </t>
    </r>
  </si>
  <si>
    <r>
      <rPr>
        <b/>
        <sz val="9"/>
        <color theme="1"/>
        <rFont val="Calibri"/>
      </rPr>
      <t xml:space="preserve">New workplan with tangible and actionable outputs </t>
    </r>
    <r>
      <rPr>
        <sz val="9"/>
        <color theme="1"/>
        <rFont val="Calibri"/>
      </rPr>
      <t>(in progress. Expected in early 2023).</t>
    </r>
    <r>
      <rPr>
        <b/>
        <sz val="9"/>
        <color theme="1"/>
        <rFont val="Calibri"/>
      </rPr>
      <t xml:space="preserve"> 
By 2023, 4 academic partners in the Global South have initiated adaptation and integration process into their educational offer at least partially the 4 humanitarian WASH courses  ==&gt;</t>
    </r>
    <r>
      <rPr>
        <sz val="9"/>
        <color theme="1"/>
        <rFont val="Calibri"/>
      </rPr>
      <t xml:space="preserve"> (i) Latin American context: </t>
    </r>
    <r>
      <rPr>
        <b/>
        <sz val="9"/>
        <color theme="1"/>
        <rFont val="Calibri"/>
      </rPr>
      <t>Universidad del valle – Colombia</t>
    </r>
    <r>
      <rPr>
        <sz val="9"/>
        <color theme="1"/>
        <rFont val="Calibri"/>
      </rPr>
      <t xml:space="preserve"> (Spanish), (ii) West and central Africa context: </t>
    </r>
    <r>
      <rPr>
        <b/>
        <sz val="9"/>
        <color theme="1"/>
        <rFont val="Calibri"/>
      </rPr>
      <t>2IE – Burkina Faso</t>
    </r>
    <r>
      <rPr>
        <sz val="9"/>
        <color theme="1"/>
        <rFont val="Calibri"/>
      </rPr>
      <t xml:space="preserve"> (French), (iii) East and South Africa context: </t>
    </r>
    <r>
      <rPr>
        <b/>
        <sz val="9"/>
        <color theme="1"/>
        <rFont val="Calibri"/>
      </rPr>
      <t>MUST – Kenya</t>
    </r>
    <r>
      <rPr>
        <sz val="9"/>
        <color theme="1"/>
        <rFont val="Calibri"/>
      </rPr>
      <t xml:space="preserve"> (English), (iv) Middle East Context: </t>
    </r>
    <r>
      <rPr>
        <b/>
        <sz val="9"/>
        <color theme="1"/>
        <rFont val="Calibri"/>
      </rPr>
      <t>GJU – Jordan</t>
    </r>
    <r>
      <rPr>
        <sz val="9"/>
        <color theme="1"/>
        <rFont val="Calibri"/>
      </rPr>
      <t xml:space="preserve"> (Arabic)
</t>
    </r>
    <r>
      <rPr>
        <b/>
        <sz val="9"/>
        <color theme="1"/>
        <rFont val="Calibri"/>
      </rPr>
      <t>X Regional WASH Workshops in 2023</t>
    </r>
    <r>
      <rPr>
        <sz val="9"/>
        <color theme="1"/>
        <rFont val="Calibri"/>
      </rPr>
      <t xml:space="preserve"> of the year by the GWN and 3 MoU signed with 3 local learning institutions
Regarding the projet with RedR, a feasability study Report (including recommendations) and a Concept Note (including a detailed work plan) for fundraising (by 2023) </t>
    </r>
  </si>
  <si>
    <t>3.2</t>
  </si>
  <si>
    <t>Specialized expertise for the WASH Sector</t>
  </si>
  <si>
    <r>
      <rPr>
        <b/>
        <sz val="9"/>
        <color theme="1"/>
        <rFont val="Calibri"/>
      </rPr>
      <t>Engage to the private sector and bring expertise in humanitarian action ==&gt; Develop tools to facilitate the use of various pools of competent and skilled WASH professionals</t>
    </r>
    <r>
      <rPr>
        <sz val="9"/>
        <color theme="1"/>
        <rFont val="Calibri"/>
      </rPr>
      <t xml:space="preserve"> with specific technical expertise that can be predictably and rapidly mobilized to respond in emergencies, </t>
    </r>
    <r>
      <rPr>
        <b/>
        <sz val="9"/>
        <color theme="1"/>
        <rFont val="Calibri"/>
      </rPr>
      <t>both at a global and local level</t>
    </r>
    <r>
      <rPr>
        <sz val="9"/>
        <color theme="1"/>
        <rFont val="Calibri"/>
      </rPr>
      <t xml:space="preserve"> (whenever the local options are feasible, they should be favoured). 
</t>
    </r>
    <r>
      <rPr>
        <b/>
        <sz val="9"/>
        <color theme="1"/>
        <rFont val="Calibri"/>
      </rPr>
      <t xml:space="preserve">The ultimate objective is to optimise relationships with the private sector to access experts with high levels of competence to ensure that the right expertise is made available when it does not exist within the humanitarian organizations implementing a program/project, and ultimately increase the quality of WASH interventions. </t>
    </r>
  </si>
  <si>
    <r>
      <rPr>
        <b/>
        <sz val="9"/>
        <color theme="1"/>
        <rFont val="Calibri"/>
      </rPr>
      <t xml:space="preserve">3 phases:
</t>
    </r>
    <r>
      <rPr>
        <u/>
        <sz val="9"/>
        <color theme="1"/>
        <rFont val="Calibri"/>
      </rPr>
      <t>Phase 1 (2021-2023):</t>
    </r>
    <r>
      <rPr>
        <b/>
        <sz val="9"/>
        <color theme="1"/>
        <rFont val="Calibri"/>
      </rPr>
      <t xml:space="preserve"> </t>
    </r>
    <r>
      <rPr>
        <sz val="9"/>
        <color theme="1"/>
        <rFont val="Calibri"/>
      </rPr>
      <t xml:space="preserve">Mapping of expertise gaps and existing tools and mechanisms for mobilizing experts + Analysis of the data collected and identification of the tools and mechanisms to be created. 
</t>
    </r>
    <r>
      <rPr>
        <u/>
        <sz val="9"/>
        <color theme="1"/>
        <rFont val="Calibri"/>
      </rPr>
      <t>Phase 2 (2023-2024):</t>
    </r>
    <r>
      <rPr>
        <sz val="9"/>
        <color theme="1"/>
        <rFont val="Calibri"/>
      </rPr>
      <t xml:space="preserve"> Development of new tools and/or mechanisms and associated methodologies and SOPs (for example: Register of Rosters, templates of MoU, competency framework..)
</t>
    </r>
    <r>
      <rPr>
        <u/>
        <sz val="9"/>
        <color theme="1"/>
        <rFont val="Calibri"/>
      </rPr>
      <t>Phase 3 (2024)</t>
    </r>
    <r>
      <rPr>
        <sz val="9"/>
        <color theme="1"/>
        <rFont val="Calibri"/>
      </rPr>
      <t>: Deployment, adjustment and scaling up (broad dissemination)</t>
    </r>
  </si>
  <si>
    <t>https://www.washcluster.net/node/30901</t>
  </si>
  <si>
    <r>
      <rPr>
        <sz val="9"/>
        <color theme="1"/>
        <rFont val="Calibri"/>
      </rPr>
      <t xml:space="preserve">Given the difficulties in launching the capacity building initiatives (2.1, 2.2, 2.3 and 3.2), mainly due to limited resources (financial and human), these 4 initiatives have come together to pool resources and jointly conduct a first phase, lead by RedR, including (i) a extensive feasibility study for the 4 initiatives (combined with a report with recommendations) and (ii) the development of a concept note, including a detailed work plan for the next phases. </t>
    </r>
    <r>
      <rPr>
        <b/>
        <sz val="9"/>
        <color theme="1"/>
        <rFont val="Calibri"/>
      </rPr>
      <t xml:space="preserve">The funding for this phase 1 has been secured (SDC) and it should start in early 2023. </t>
    </r>
    <r>
      <rPr>
        <sz val="9"/>
        <color theme="1"/>
        <rFont val="Calibri"/>
      </rPr>
      <t xml:space="preserve">
Phase 1 activities are: (i) Mapping of rosters within nexus, private sector, academic and professional institutions, (ii) Identify existing tools, rosters and mechanisms for providing WASH and non-WASH services and expertise at a global, regional and local level in addition to filtering private and humanitarian sector initiatives, (iii) Conduct consultations on what the existing mechanisms are for mobilising and providing expertise, (iv) Map Consultations with experts at all levels (surge providers / rosters / companies etc.) to understand their needs, availability, area of expertise, (v) Identify the gaps between various mechanisms that were identified which can be filled with either providing their surge staff with training or developing partnerships with other organisations, such as private sector to provide that service, (vi) Facilitate a brainstorming and ideation session with different stakeholders representing different sectors on how to best provide different services and expertise based on global and local context demand, (vii) Present data analysis with stakeholders from the co-creation session for validation before validating with wider WASH working groups for the WASH  Road Map outcomes.
In addition to this, two proposals are under development: 
 1. Proposal for common TOR with 2.2  : (i) Build  the WASH competency framework and (ii)  Map the existing roaster mechanism</t>
    </r>
    <r>
      <rPr>
        <b/>
        <sz val="9"/>
        <color theme="1"/>
        <rFont val="Calibri"/>
      </rPr>
      <t xml:space="preserve"> ==&gt; almost done, needs to be validated by the initiative's SC (expected by the end of 2022?)</t>
    </r>
    <r>
      <rPr>
        <sz val="9"/>
        <color theme="1"/>
        <rFont val="Calibri"/>
      </rPr>
      <t xml:space="preserve">
2. Proposal for specific 3.2 TOR : (i) Map the Professional institution / Private Sector competency framework and (ii) Select and map in a regional context, private sector &amp; humanitarian network and cooperation mechanism</t>
    </r>
  </si>
  <si>
    <t xml:space="preserve">
A feasability study Report (including recommendations) and a Concept Note (including a detailed work plan) for fundraising
Obtaining a financing agreement for the two proposals under development
Identify some outreach events to attract fundings</t>
  </si>
  <si>
    <t>3.3</t>
  </si>
  <si>
    <t>Integration and coordination of Public Health Emergencies</t>
  </si>
  <si>
    <r>
      <rPr>
        <b/>
        <sz val="9"/>
        <color theme="1"/>
        <rFont val="Calibri"/>
      </rPr>
      <t>Achieve a systematic integration of WASH, Health, Nutrition sectors, and others if relevant, in responding to public health emergencies and disease epidemics and preventing /treating undernutrition ==&gt;</t>
    </r>
    <r>
      <rPr>
        <sz val="9"/>
        <color theme="1"/>
        <rFont val="Calibri"/>
      </rPr>
      <t xml:space="preserve"> </t>
    </r>
    <r>
      <rPr>
        <b/>
        <sz val="9"/>
        <color theme="1"/>
        <rFont val="Calibri"/>
      </rPr>
      <t xml:space="preserve">By 2025, all the public health emergency responses will systematically and strategically include WASH as an entire sector, and the Health, Nutrition, and WASH sectors will be consistently integrated at global, regional, and country levels. </t>
    </r>
    <r>
      <rPr>
        <sz val="9"/>
        <color theme="1"/>
        <rFont val="Calibri"/>
      </rPr>
      <t xml:space="preserve">
To this end, a set of tools, standards, guidelines, process, mechanisms and framework (Joint Operational Framework) will be created in collaboration with these sectors to enable these joint responses</t>
    </r>
  </si>
  <si>
    <r>
      <rPr>
        <b/>
        <sz val="9"/>
        <color theme="1"/>
        <rFont val="Calibri"/>
      </rPr>
      <t xml:space="preserve">5 stages:
</t>
    </r>
    <r>
      <rPr>
        <u/>
        <sz val="9"/>
        <color theme="1"/>
        <rFont val="Calibri"/>
      </rPr>
      <t>Phase 1 (2021-2022</t>
    </r>
    <r>
      <rPr>
        <sz val="9"/>
        <color theme="1"/>
        <rFont val="Calibri"/>
      </rPr>
      <t xml:space="preserve">): Identify and review existing mainstream tools, SOPs, and guidance 
</t>
    </r>
    <r>
      <rPr>
        <u/>
        <sz val="9"/>
        <color theme="1"/>
        <rFont val="Calibri"/>
      </rPr>
      <t>Phase 2 (2023)</t>
    </r>
    <r>
      <rPr>
        <sz val="9"/>
        <color theme="1"/>
        <rFont val="Calibri"/>
      </rPr>
      <t xml:space="preserve">: Compile decision-making tools for preparedness and response to outbreaks and undernutrition. 
</t>
    </r>
    <r>
      <rPr>
        <u/>
        <sz val="9"/>
        <color theme="1"/>
        <rFont val="Calibri"/>
      </rPr>
      <t>Phase 3 (2023):</t>
    </r>
    <r>
      <rPr>
        <sz val="9"/>
        <color theme="1"/>
        <rFont val="Calibri"/>
      </rPr>
      <t xml:space="preserve"> Package this into an integrated and documented, coordinated approach to responding to PHE and undernutrition crisis (prevention and treatment)
</t>
    </r>
    <r>
      <rPr>
        <u/>
        <sz val="9"/>
        <color theme="1"/>
        <rFont val="Calibri"/>
      </rPr>
      <t>Phase 4 (TBD)</t>
    </r>
    <r>
      <rPr>
        <sz val="9"/>
        <color theme="1"/>
        <rFont val="Calibri"/>
      </rPr>
      <t xml:space="preserve">: Rolling/promoting the improved integrated PHE response
</t>
    </r>
    <r>
      <rPr>
        <u/>
        <sz val="9"/>
        <color theme="1"/>
        <rFont val="Calibri"/>
      </rPr>
      <t xml:space="preserve">Phase 5 (TBD): </t>
    </r>
    <r>
      <rPr>
        <sz val="9"/>
        <color theme="1"/>
        <rFont val="Calibri"/>
      </rPr>
      <t>Use and promote new case studies and research to support fundraising and advocacy</t>
    </r>
  </si>
  <si>
    <t>https://www.fmreview.org/issue67/deola-khan-torres-kearney-schweitzer</t>
  </si>
  <si>
    <r>
      <rPr>
        <u/>
        <sz val="9"/>
        <color theme="1"/>
        <rFont val="Calibri"/>
      </rPr>
      <t>Phase 1 on going:</t>
    </r>
    <r>
      <rPr>
        <sz val="9"/>
        <color theme="1"/>
        <rFont val="Calibri"/>
      </rPr>
      <t xml:space="preserve">
- </t>
    </r>
    <r>
      <rPr>
        <b/>
        <sz val="9"/>
        <color theme="1"/>
        <rFont val="Calibri"/>
      </rPr>
      <t>Intersectoral working group</t>
    </r>
    <r>
      <rPr>
        <sz val="9"/>
        <color theme="1"/>
        <rFont val="Calibri"/>
      </rPr>
      <t xml:space="preserve"> has been formed to discuss the sectoral priorities. Health and Nutrition Clusters have identified focal points to engage in better coordination with Co-leads (IMC &amp; StC). 
-</t>
    </r>
    <r>
      <rPr>
        <b/>
        <sz val="9"/>
        <color theme="1"/>
        <rFont val="Calibri"/>
      </rPr>
      <t>Online web resources</t>
    </r>
    <r>
      <rPr>
        <sz val="9"/>
        <color theme="1"/>
        <rFont val="Calibri"/>
      </rPr>
      <t xml:space="preserve"> library has been formed with key intersectoral documents that were used for the research and Inception report. The Library is planned to be merged with GWC Knowledge Hub, as pilot.  
- Systematic literature review (inclusion &amp; exclusion criteria) identified priority gaps and issues (undertaken by a IMC WASH intern) and are utilized for Inception report.   
- </t>
    </r>
    <r>
      <rPr>
        <b/>
        <sz val="9"/>
        <color theme="1"/>
        <rFont val="Calibri"/>
      </rPr>
      <t>The initiative leads and GWC has involved Lauren D’Mello-Guyett from LSHTM to review/support the literature review.</t>
    </r>
    <r>
      <rPr>
        <sz val="9"/>
        <color theme="1"/>
        <rFont val="Calibri"/>
      </rPr>
      <t xml:space="preserve">
- The joint consultant has conducted over </t>
    </r>
    <r>
      <rPr>
        <b/>
        <sz val="9"/>
        <color theme="1"/>
        <rFont val="Calibri"/>
      </rPr>
      <t>35 FGDs and KII with key actors and national Clusters (WASH, Health and Nutrition)</t>
    </r>
    <r>
      <rPr>
        <sz val="9"/>
        <color theme="1"/>
        <rFont val="Calibri"/>
      </rPr>
      <t xml:space="preserve"> to gather key information and bring in localization voice to support the inception report and JoF. 
- </t>
    </r>
    <r>
      <rPr>
        <b/>
        <sz val="9"/>
        <color theme="1"/>
        <rFont val="Calibri"/>
      </rPr>
      <t>JOF on Public Health Emergencies and Food Crisis/Famine</t>
    </r>
    <r>
      <rPr>
        <sz val="9"/>
        <color theme="1"/>
        <rFont val="Calibri"/>
      </rPr>
      <t>: these are under-development and still requires a bit more work before a draft can be circulated.
-</t>
    </r>
    <r>
      <rPr>
        <b/>
        <sz val="9"/>
        <color theme="1"/>
        <rFont val="Calibri"/>
      </rPr>
      <t xml:space="preserve"> Ways of working document</t>
    </r>
    <r>
      <rPr>
        <sz val="9"/>
        <color theme="1"/>
        <rFont val="Calibri"/>
      </rPr>
      <t xml:space="preserve">: this is still under-development and is more general guidance for coordination teams on how to better integrate the concepts of inter-cluster/sector collaboration. Once this has been groundtruthed by the national coordination teams, it will be shared broadly.
- Presented in the four 2021 annual cluster meetings (Nutrition, Health, WASH, and Shelter ). Satellite Events 2022: these events were held in October 2022, with specific events focused on the country and global level work by clusters on inter-cluster/sector collaboration.
- Ran sessions about intersectoral collaboration + facilitate collaboration. Good progress: (i) Nutrition and Health  Cluster have hired a Intersectoral Desks. Since, many meetings held, including the co-leads (IMC + StC UK), the GWC, and the nutrition cluster.
- Series of meeting arranged by the Co-leads with other participating and contributing members to understand the support they can offer. 
</t>
    </r>
    <r>
      <rPr>
        <b/>
        <sz val="9"/>
        <color theme="1"/>
        <rFont val="Calibri"/>
      </rPr>
      <t xml:space="preserve">- Two Webinars were delivered on WASH and Climate Change, Conflict.  
- Publication of a paper in the FMR review “Breaking down silos: integrating WASH into displacement” </t>
    </r>
    <r>
      <rPr>
        <sz val="9"/>
        <color theme="1"/>
        <rFont val="Calibri"/>
      </rPr>
      <t>(https://www.fmreview.org/issue67/deola-khan-torres-kearney-schweitzer)</t>
    </r>
    <r>
      <rPr>
        <b/>
        <sz val="9"/>
        <color theme="1"/>
        <rFont val="Calibri"/>
      </rPr>
      <t xml:space="preserve">
- A concept note for fundraising is submitted and under review.</t>
    </r>
  </si>
  <si>
    <r>
      <rPr>
        <sz val="9"/>
        <color theme="1"/>
        <rFont val="Calibri"/>
      </rPr>
      <t>1. Acronyms &amp; Terms by Sector listed.
2. Screened 2,754 citations to 439 screened to date as part of the literature review.
3. Draft detailing of problems and coordination mechanisms
4. Identified key Research Questions- Literature Review into Inception Report
5. Draft inception report in progress.
6.</t>
    </r>
    <r>
      <rPr>
        <b/>
        <sz val="9"/>
        <color theme="1"/>
        <rFont val="Calibri"/>
      </rPr>
      <t xml:space="preserve"> 35 FGDs and KII with key actors and national Clusters</t>
    </r>
    <r>
      <rPr>
        <sz val="9"/>
        <color theme="1"/>
        <rFont val="Calibri"/>
      </rPr>
      <t xml:space="preserve"> (WASH, Health and Nutirtion) to gather key information and bring in localization voice to support the inception report and JoF. 
6.  D</t>
    </r>
    <r>
      <rPr>
        <b/>
        <sz val="9"/>
        <color theme="1"/>
        <rFont val="Calibri"/>
      </rPr>
      <t>raft JOF on Public Health Emergencies and Food Crisis/Famine</t>
    </r>
    <r>
      <rPr>
        <sz val="9"/>
        <color theme="1"/>
        <rFont val="Calibri"/>
      </rPr>
      <t xml:space="preserve">
</t>
    </r>
    <r>
      <rPr>
        <b/>
        <sz val="9"/>
        <color theme="1"/>
        <rFont val="Calibri"/>
      </rPr>
      <t xml:space="preserve">7. Two Webinars were delivered on WASH and Climate Change, Conflict.  
</t>
    </r>
    <r>
      <rPr>
        <sz val="9"/>
        <color theme="1"/>
        <rFont val="Calibri"/>
      </rPr>
      <t xml:space="preserve">8. </t>
    </r>
    <r>
      <rPr>
        <b/>
        <sz val="9"/>
        <color theme="1"/>
        <rFont val="Calibri"/>
      </rPr>
      <t xml:space="preserve">A concept note for fundraising is submitted and under review.
9. One publication on "Forced Migration Review" </t>
    </r>
    <r>
      <rPr>
        <sz val="9"/>
        <color theme="1"/>
        <rFont val="Calibri"/>
      </rPr>
      <t xml:space="preserve">https://www.fmreview.org/issue67/deola-khan-torres-kearney-schweitzer </t>
    </r>
  </si>
  <si>
    <t>1. Inception report developed, review from initiative' members expected for the end of 2022.
2. Draft JOF on Public Health Emergencies and Food Crisis/Famine review from initiative' members expected for the end of 2022.
3. Quarterly integrated WASH thematic webinars with wider group to attract attention to the initiatives.
4. Publication related to the webinairs</t>
  </si>
  <si>
    <t>3.4</t>
  </si>
  <si>
    <t>Multi-sectoral integration &amp; coordination of WASH</t>
  </si>
  <si>
    <r>
      <rPr>
        <sz val="9"/>
        <color theme="1"/>
        <rFont val="Calibri, Arial"/>
      </rPr>
      <t xml:space="preserve">Develop </t>
    </r>
    <r>
      <rPr>
        <b/>
        <sz val="9"/>
        <color theme="1"/>
        <rFont val="Calibri"/>
      </rPr>
      <t>new, and/or strengthening existing, inter-sector and inter-cluster collaborations, coordination and partnerships</t>
    </r>
    <r>
      <rPr>
        <sz val="9"/>
        <color theme="1"/>
        <rFont val="Calibri"/>
      </rPr>
      <t xml:space="preserve">, which could be translated into a new operational model. 
This could be embodied in </t>
    </r>
    <r>
      <rPr>
        <b/>
        <sz val="9"/>
        <color theme="1"/>
        <rFont val="Calibri"/>
      </rPr>
      <t>new resources as joint integrated SOP’s</t>
    </r>
    <r>
      <rPr>
        <sz val="9"/>
        <color theme="1"/>
        <rFont val="Calibri"/>
      </rPr>
      <t xml:space="preserve">, and reinforced with </t>
    </r>
    <r>
      <rPr>
        <b/>
        <sz val="9"/>
        <color theme="1"/>
        <rFont val="Calibri"/>
      </rPr>
      <t xml:space="preserve">integrated technical guidelines, joint technical tools </t>
    </r>
    <r>
      <rPr>
        <sz val="9"/>
        <color theme="1"/>
        <rFont val="Calibri"/>
      </rPr>
      <t xml:space="preserve">(checklists, integrated quality frameworks, multisector Matrix etc.), </t>
    </r>
    <r>
      <rPr>
        <b/>
        <sz val="9"/>
        <color theme="1"/>
        <rFont val="Calibri"/>
      </rPr>
      <t xml:space="preserve">joint Roadmaps, ad-hoc multi-sectoral capacity building, global and national inter-cluster strategic partnerships, global or regional advocacy campaigns, intersectoral funding mechanisms </t>
    </r>
    <r>
      <rPr>
        <sz val="9"/>
        <color theme="1"/>
        <rFont val="Calibri"/>
      </rPr>
      <t xml:space="preserve">etc.
The WASH sector will identify </t>
    </r>
    <r>
      <rPr>
        <b/>
        <sz val="9"/>
        <color theme="1"/>
        <rFont val="Calibri"/>
      </rPr>
      <t>thematic and cross-thematic</t>
    </r>
    <r>
      <rPr>
        <sz val="9"/>
        <color theme="1"/>
        <rFont val="Calibri"/>
      </rPr>
      <t xml:space="preserve"> areas with common grounds and areas of interest to other sectors. </t>
    </r>
    <r>
      <rPr>
        <b/>
        <sz val="9"/>
        <color theme="1"/>
        <rFont val="Calibri"/>
      </rPr>
      <t>Cross-sectoral global humanitarian</t>
    </r>
    <r>
      <rPr>
        <sz val="9"/>
        <color theme="1"/>
        <rFont val="Calibri"/>
      </rPr>
      <t xml:space="preserve"> challenges should be explored and proposed to others’ sectors/clusters to trigger engagements as new normal for multi-sectoral partnerships</t>
    </r>
  </si>
  <si>
    <r>
      <rPr>
        <b/>
        <sz val="9"/>
        <color theme="1"/>
        <rFont val="Calibri"/>
      </rPr>
      <t xml:space="preserve">4 stages: 
</t>
    </r>
    <r>
      <rPr>
        <u/>
        <sz val="9"/>
        <color theme="1"/>
        <rFont val="Calibri"/>
      </rPr>
      <t>Phase 1 (2021-2022)</t>
    </r>
    <r>
      <rPr>
        <sz val="9"/>
        <color theme="1"/>
        <rFont val="Calibri"/>
      </rPr>
      <t xml:space="preserve">: Engagement with other sectors / Review and analyse inter-cluster coordination mechanisms and potential global challenges / Gaps and opportunities’ Identifications.
</t>
    </r>
    <r>
      <rPr>
        <u/>
        <sz val="9"/>
        <color theme="1"/>
        <rFont val="Calibri"/>
      </rPr>
      <t>Phase 2 (2022-2023):</t>
    </r>
    <r>
      <rPr>
        <sz val="9"/>
        <color theme="1"/>
        <rFont val="Calibri"/>
      </rPr>
      <t xml:space="preserve"> Drafting of multi-sector operational frameworks and models and/or roadmaps.
</t>
    </r>
    <r>
      <rPr>
        <u/>
        <sz val="9"/>
        <color theme="1"/>
        <rFont val="Calibri"/>
      </rPr>
      <t>Phase 3 (2023-2026)</t>
    </r>
    <r>
      <rPr>
        <sz val="9"/>
        <color theme="1"/>
        <rFont val="Calibri"/>
      </rPr>
      <t xml:space="preserve">: Activation and implementation of pilots
</t>
    </r>
    <r>
      <rPr>
        <u/>
        <sz val="9"/>
        <color theme="1"/>
        <rFont val="Calibri"/>
      </rPr>
      <t>Phase 4 (2024-2026):</t>
    </r>
    <r>
      <rPr>
        <sz val="9"/>
        <color theme="1"/>
        <rFont val="Calibri"/>
      </rPr>
      <t xml:space="preserve"> Use of case studies and research to support fundraising and advocacy.</t>
    </r>
  </si>
  <si>
    <r>
      <rPr>
        <b/>
        <sz val="9"/>
        <color theme="1"/>
        <rFont val="Calibri"/>
      </rPr>
      <t xml:space="preserve">The joint consultant is onboarded and draft inception report is drafted and will be shared with initiative members before the end of 2022. </t>
    </r>
    <r>
      <rPr>
        <sz val="9"/>
        <color theme="1"/>
        <rFont val="Calibri"/>
      </rPr>
      <t xml:space="preserve">
</t>
    </r>
    <r>
      <rPr>
        <b/>
        <sz val="9"/>
        <color theme="1"/>
        <rFont val="Calibri"/>
      </rPr>
      <t>- Ways of working document</t>
    </r>
    <r>
      <rPr>
        <sz val="9"/>
        <color theme="1"/>
        <rFont val="Calibri"/>
      </rPr>
      <t>: this is still under-development and is more general guidance for coordination teams on how to better integrate the concepts of inter-cluster/sector collaboration. Once this has been groundtruthed by the national coordination teams, it will be shared broadly.</t>
    </r>
    <r>
      <rPr>
        <strike/>
        <sz val="9"/>
        <color theme="1"/>
        <rFont val="Calibri"/>
      </rPr>
      <t xml:space="preserve">
</t>
    </r>
    <r>
      <rPr>
        <sz val="9"/>
        <color theme="1"/>
        <rFont val="Calibri"/>
      </rPr>
      <t xml:space="preserve">- </t>
    </r>
    <r>
      <rPr>
        <b/>
        <sz val="9"/>
        <color theme="1"/>
        <rFont val="Calibri"/>
      </rPr>
      <t>Shelter, WASH and MHPSS: this event was held in September 2022</t>
    </r>
    <r>
      <rPr>
        <sz val="9"/>
        <color theme="1"/>
        <rFont val="Calibri"/>
      </rPr>
      <t xml:space="preserve">, with the Co-leads, GSC and colleagues from the MHPSS, which showcase the inter-cluster/sector collaboration. 
</t>
    </r>
    <r>
      <rPr>
        <b/>
        <sz val="9"/>
        <color theme="1"/>
        <rFont val="Calibri"/>
      </rPr>
      <t xml:space="preserve">- A concept note for fundraising is submitted and under review.
- Three webinars are planned, TWO already conducted on Conflict and Climate Change.  
- A publication will accompany these two webinairs (Side and independant project but related with Webinar). </t>
    </r>
  </si>
  <si>
    <r>
      <rPr>
        <sz val="9"/>
        <color theme="1"/>
        <rFont val="Calibri"/>
      </rPr>
      <t xml:space="preserve"> 1. </t>
    </r>
    <r>
      <rPr>
        <b/>
        <sz val="9"/>
        <color theme="1"/>
        <rFont val="Calibri"/>
      </rPr>
      <t xml:space="preserve">We have reached out to various partners ranging from ACF, IMC, SC as well as universities: University of Leeds, Oxford Brookes University and donors: GiZ amongst others
</t>
    </r>
    <r>
      <rPr>
        <strike/>
        <sz val="9"/>
        <color theme="1"/>
        <rFont val="Calibri"/>
      </rPr>
      <t xml:space="preserve">
</t>
    </r>
    <r>
      <rPr>
        <sz val="9"/>
        <color theme="1"/>
        <rFont val="Calibri"/>
      </rPr>
      <t xml:space="preserve">2. Draft Ways of working document developed
3. </t>
    </r>
    <r>
      <rPr>
        <b/>
        <sz val="9"/>
        <color theme="1"/>
        <rFont val="Calibri"/>
      </rPr>
      <t>Publication via Practical Action on integrated WASH</t>
    </r>
    <r>
      <rPr>
        <sz val="9"/>
        <color theme="1"/>
        <rFont val="Calibri"/>
      </rPr>
      <t xml:space="preserve">. There will be a chapter reflecting key aspects around integrated WASH linked to health, education, child protection, nutrition and shelter so far. </t>
    </r>
    <r>
      <rPr>
        <b/>
        <sz val="9"/>
        <color theme="1"/>
        <rFont val="Calibri"/>
      </rPr>
      <t xml:space="preserve">This PA publication will be finalized by the end of 2022
</t>
    </r>
    <r>
      <rPr>
        <sz val="9"/>
        <color theme="1"/>
        <rFont val="Calibri"/>
      </rPr>
      <t xml:space="preserve">
3. Discussions with the SC and IMC on key persons within each of the sub-sectors have been identified and discussions have taken place
4. </t>
    </r>
    <r>
      <rPr>
        <b/>
        <sz val="9"/>
        <color theme="1"/>
        <rFont val="Calibri"/>
      </rPr>
      <t>A concept note for fundraising is submitted and under review.</t>
    </r>
    <r>
      <rPr>
        <sz val="9"/>
        <color theme="1"/>
        <rFont val="Calibri"/>
      </rPr>
      <t xml:space="preserve">
</t>
    </r>
  </si>
  <si>
    <t>1.Engagements from other sectors
2. Inception report developed, review from initiative' members expected for the end of 2022.
3. Draft Ways of working document developed review from initiative members expected for the end of 2022.
4. Quarterly integrated WASH thematic webinars with wider group to attract attention to the initiatives.
5. Publication related to the webinairs</t>
  </si>
  <si>
    <t>3.5</t>
  </si>
  <si>
    <t>Humanitarian Development Peace Nexus Framework (Triple Nexus)</t>
  </si>
  <si>
    <r>
      <rPr>
        <b/>
        <u/>
        <sz val="9"/>
        <color theme="1"/>
        <rFont val="Calibri"/>
      </rPr>
      <t>Overall Objective (updates) :</t>
    </r>
    <r>
      <rPr>
        <sz val="9"/>
        <color theme="1"/>
        <rFont val="Calibri"/>
      </rPr>
      <t xml:space="preserve"> </t>
    </r>
    <r>
      <rPr>
        <b/>
        <sz val="9"/>
        <color theme="1"/>
        <rFont val="Calibri"/>
      </rPr>
      <t xml:space="preserve">Enable the delivery of resilient, conflict sensitive, sustainable and inclusive WASH services and behavioural practices, and foster opportunities to build peace. </t>
    </r>
    <r>
      <rPr>
        <sz val="9"/>
        <color theme="1"/>
        <rFont val="Calibri"/>
      </rPr>
      <t xml:space="preserve">Three collective outcomes have been defined:
</t>
    </r>
    <r>
      <rPr>
        <b/>
        <sz val="9"/>
        <color theme="1"/>
        <rFont val="Calibri"/>
      </rPr>
      <t xml:space="preserve">1) Humanitarian: </t>
    </r>
    <r>
      <rPr>
        <sz val="9"/>
        <color theme="1"/>
        <rFont val="Calibri"/>
      </rPr>
      <t xml:space="preserve">Enable a timely, predictable, high quality and costeffective WASH response, that is needs based, principled, and delivered in an environment where access is safe, unhindered, and is not compromised.
</t>
    </r>
    <r>
      <rPr>
        <b/>
        <sz val="9"/>
        <color theme="1"/>
        <rFont val="Calibri"/>
      </rPr>
      <t xml:space="preserve">2) Development: </t>
    </r>
    <r>
      <rPr>
        <sz val="9"/>
        <color theme="1"/>
        <rFont val="Calibri"/>
      </rPr>
      <t xml:space="preserve">Accelerate progress towards the progressive realisation of the human rights to water and sanitation and SDG 6 Targets 6.1 and 6.2 in a sustainable manner that fosters strong systems and an enabling environment that guarantees the continuous upgrade, maintenance, and operation of existing services.
</t>
    </r>
    <r>
      <rPr>
        <b/>
        <sz val="9"/>
        <color theme="1"/>
        <rFont val="Calibri"/>
      </rPr>
      <t xml:space="preserve">3) Peace: </t>
    </r>
    <r>
      <rPr>
        <sz val="9"/>
        <color theme="1"/>
        <rFont val="Calibri"/>
      </rPr>
      <t>“Do no harm” as a minimum requirement in all situations. More effectively address the root causes and structural drivers of conflict and contribute to vertical/horizontal social cohesion and peace</t>
    </r>
  </si>
  <si>
    <r>
      <rPr>
        <b/>
        <sz val="9"/>
        <color theme="1"/>
        <rFont val="Calibri"/>
      </rPr>
      <t>A new list of outputs and a roadmap will soon be created (Q4/2022, Q1/2023), in order to contribute to the newly agreed outcomes (status: 2022):</t>
    </r>
    <r>
      <rPr>
        <sz val="9"/>
        <color theme="1"/>
        <rFont val="Calibri"/>
      </rPr>
      <t xml:space="preserve">
</t>
    </r>
    <r>
      <rPr>
        <b/>
        <u/>
        <sz val="9"/>
        <color theme="1"/>
        <rFont val="Calibri"/>
      </rPr>
      <t>Outcome 1:</t>
    </r>
    <r>
      <rPr>
        <sz val="9"/>
        <color theme="1"/>
        <rFont val="Calibri"/>
      </rPr>
      <t xml:space="preserve"> Increased coherence across the WASH sectors and all stakeholder groups, based on a joint understanding, solid evidence and mutual learning on all levels.
</t>
    </r>
    <r>
      <rPr>
        <b/>
        <u/>
        <sz val="9"/>
        <color theme="1"/>
        <rFont val="Calibri"/>
      </rPr>
      <t>Outcome 2</t>
    </r>
    <r>
      <rPr>
        <sz val="9"/>
        <color theme="1"/>
        <rFont val="Calibri"/>
      </rPr>
      <t xml:space="preserve">: Increased political will, leadership and financing supporting an enabling environment to operationalising the triple nexus.
</t>
    </r>
    <r>
      <rPr>
        <b/>
        <u/>
        <sz val="9"/>
        <color theme="1"/>
        <rFont val="Calibri"/>
      </rPr>
      <t>Outcome 3:</t>
    </r>
    <r>
      <rPr>
        <sz val="9"/>
        <color theme="1"/>
        <rFont val="Calibri"/>
      </rPr>
      <t xml:space="preserve"> Collaborative Operationalisation anchored in national strategies and governance structures and fostered through improved multistakeholder coordination and mutual accountability.</t>
    </r>
  </si>
  <si>
    <t>https://www.washnet.de/en/triple-nexus-wash/</t>
  </si>
  <si>
    <t>Joint Operational Framework to be published at the end of 2022. Extensive technical review of the JOF was undertaken. 
Theory of Change of the initiative updated in 2022
A regional practitioner consultation in Asia is being convened by German WASH Network in collaboration with UNICEF in Kathmandu on 29-30 Nov. Policy recommendations created here will be discussed by a regional high-level roundtable on 1 Dec 2022.
Working meeting to create a new roadmap for the initiative intended for late 2022.</t>
  </si>
  <si>
    <t>A regional practitioner consultation in the South and Eastern Africa Region created policy recommendations, which were discussed at a high level roundtable event in Feb 2022.
Draft of JOF exists and is currently under technical review.
Theory of Change of the Initiative was updated in 2022.</t>
  </si>
  <si>
    <t>JOF to be launched at the end of 2022
Regional Exchange Forum Asia Region taking place from November 29th to December 1st 2022</t>
  </si>
  <si>
    <t>3.6</t>
  </si>
  <si>
    <t>Field Support Team</t>
  </si>
  <si>
    <r>
      <rPr>
        <b/>
        <sz val="9"/>
        <color theme="1"/>
        <rFont val="Calibri"/>
      </rPr>
      <t>The Field Support Team (FST) is the principle means for the Global WASH Cluster to provide operational surge support to National Coordination Platforms (NCPs).</t>
    </r>
    <r>
      <rPr>
        <sz val="9"/>
        <color theme="1"/>
        <rFont val="Calibri"/>
      </rPr>
      <t xml:space="preserve"> The FST provides support through surge deployments, remote support and global support to NCPs to achieve the 6+1 IASC Core Functions of cluster coordination. </t>
    </r>
  </si>
  <si>
    <r>
      <rPr>
        <u/>
        <sz val="9"/>
        <color theme="1"/>
        <rFont val="Calibri"/>
      </rPr>
      <t xml:space="preserve">Phase 1: 01/11/2021 </t>
    </r>
    <r>
      <rPr>
        <sz val="9"/>
        <color theme="1"/>
        <rFont val="Calibri"/>
      </rPr>
      <t xml:space="preserve">--&gt; 30/10/2023 (2 years)
</t>
    </r>
    <r>
      <rPr>
        <u/>
        <sz val="9"/>
        <color theme="1"/>
        <rFont val="Calibri"/>
      </rPr>
      <t>Phase 2: 01/11/2023</t>
    </r>
    <r>
      <rPr>
        <sz val="9"/>
        <color theme="1"/>
        <rFont val="Calibri"/>
      </rPr>
      <t xml:space="preserve"> --&gt; 30/10/2025 (2 years)</t>
    </r>
  </si>
  <si>
    <r>
      <rPr>
        <sz val="9"/>
        <rFont val="Calibri"/>
      </rPr>
      <t xml:space="preserve">https://washcluster.net/fst  
https://www.youtube.com/watch?v=zwbuvr_i-Hk  
https://www.youtube.com/watch?v=LWUxLCddgB0 
Vision 2022 - 2025 : </t>
    </r>
    <r>
      <rPr>
        <u/>
        <sz val="9"/>
        <rFont val="Calibri"/>
      </rPr>
      <t xml:space="preserve">https://drive.google.com/file/d/11VMiuVbmGszGxAVVOiBW4FVPPqls0I_8/view?usp=sharing </t>
    </r>
    <r>
      <rPr>
        <sz val="9"/>
        <rFont val="Calibri"/>
      </rPr>
      <t xml:space="preserve"> </t>
    </r>
  </si>
  <si>
    <t xml:space="preserve">The first year (2021-2022) began in November 2021 and ended in November 2022. The second year (2022-2023) has just begun. 
New FST model proposed including:
Surge team composed by 4 Cluster Coordinators (CC), 3 Information Managers (IM) and 1 Assessment Specialist (AS). Among the 4 CC, 2 are supported by BHA and 2 are tentatively supported by GFFO grant. The GFFO CCs have a Nexus and localization oriented profile (focused on helpdesk functions, preparation of emergency and transition response plans). 2 IMs and 1 AS are supported by BHA donor.
Grants:
- Submission of a 34 months &amp; 1,301,470 € proposal to GFFO on 25/11/2022, to cover for 2 CC (Cluster coordination helpdesk and capacity building specialists; a CC Strategy, Preparedness and Transition Coordinator) and 1 IM
- A concept note has been submitted to BHA (USAID) on the 1st December 2022 (24 months, 2 millions USD) for the Phase 2 Surge team (2024-2025). 
GFFO proposal and BHA Concept Note are still being assessed (anticipated positive feedback from both donors).
- Submission on 29/04/2022 of a 675,000 Euro proposal to HIP/ERC (ECHO), to fund 2 additional positions (CC &amp; IM) from January 2023 (24 months). This included 10 months pilot helpdesk project. But the proposal was not approved. </t>
  </si>
  <si>
    <t>Support to local coordination platforms  ==&gt; Main achievements from 11/2021: Supporting Humanitarian WASH Coordination with 32 deployments ==&gt; Mozambique, Sudan, Guinea, CAR, Chad, Ethiopia, Syria, Fiji, St Vincent, Honduras, Haiti, Nigeria, Lebanon, Somalia, South Sudan, Ukraine (strong support to Ukraine National coordination)
Global support ==&gt; Supporting the Global WASH Cluster: Internal workshops, priority country list, support to humanitarian response plans and capacity building of national humanitarian WASH coordination platforms, support to MRI, CCPM, Satisfaction Survey, NCC workshop. 10 additional webinars to NCP were done on coordination topics, Parterns briefing package (specific to Ukraine) and HRP steps.
Supporting the FST Consortium Partners: Lybia subnational platform colead (ACF); WASH Severity Classification (REACH/UNICEF), Community of Practice (NCA)</t>
  </si>
  <si>
    <t>Maintain the same level of service for the next years (2022-2025) to be able to deploy between 15 and 20 times every year (1,5 to 3 months in average per deployment) and to support more than 30 NCPs remotely.</t>
  </si>
  <si>
    <t>4.1</t>
  </si>
  <si>
    <t xml:space="preserve"> Road Map Secretariat</t>
  </si>
  <si>
    <r>
      <rPr>
        <sz val="9"/>
        <color theme="1"/>
        <rFont val="Calibri"/>
      </rPr>
      <t xml:space="preserve">Secretarial, coordination, monitoring and reporting tasks are required to ensure a smooth handling of the co-chairs’ mandate. </t>
    </r>
    <r>
      <rPr>
        <b/>
        <sz val="9"/>
        <color theme="1"/>
        <rFont val="Calibri"/>
      </rPr>
      <t xml:space="preserve">The objective of this initiative is to provide additional working capacity to the Co-Chairs so that they can focus on strategic issues while operational issues are addressed in an efficient and timely manner. </t>
    </r>
    <r>
      <rPr>
        <sz val="9"/>
        <color theme="1"/>
        <rFont val="Calibri"/>
      </rPr>
      <t xml:space="preserve">
In close coordination with the 2 co-chairs, the Secretariat assumes the following tasks: (i) organize, prepare and facilitate regular and ad hoc meetings with all Road Map stakeholders, (ii) support the finalization of the terms of reference of the different governance structures of the Road Map, (iii) organize regular data collection and establish regular communication with all actors involved in order to monitor and report on the progress of the 17 initiatives, (iv) develop communication tools and/or organize events to improve the visibility of the Road Map, (v) prepare reports, arguments, proposals to support fundraising efforts for the Road Map (in relation to the initiatives prioritized by the Co-chairs and the Executive Committee).</t>
    </r>
  </si>
  <si>
    <r>
      <rPr>
        <b/>
        <sz val="9"/>
        <color theme="1"/>
        <rFont val="Calibri"/>
      </rPr>
      <t xml:space="preserve">2 stages : </t>
    </r>
    <r>
      <rPr>
        <sz val="9"/>
        <color theme="1"/>
        <rFont val="Calibri"/>
      </rPr>
      <t xml:space="preserve">
</t>
    </r>
    <r>
      <rPr>
        <u/>
        <sz val="9"/>
        <color theme="1"/>
        <rFont val="Calibri"/>
      </rPr>
      <t xml:space="preserve">Phase 1 (2021) : </t>
    </r>
    <r>
      <rPr>
        <b/>
        <sz val="9"/>
        <color theme="1"/>
        <rFont val="Calibri"/>
      </rPr>
      <t>Launch of the secretariat, structuring of the governance of the Road Map, improvement of its visibility and first monitoring of the initiatives</t>
    </r>
    <r>
      <rPr>
        <sz val="9"/>
        <color theme="1"/>
        <rFont val="Calibri"/>
      </rPr>
      <t xml:space="preserve"> ==&gt; creation of tools and internal procedures of the secretariat; organization and implementation of governance bodies (working groups, executive committee, stering committee, Board); bilateral meetings with all the leads or co-leads and creation of the first dashboards / monitoring tools of the initiatives; creation of the first communication tools (summaries of presentation of the initiatives, website, youtube channel, generic e-mail address); organization of a session dedicated to the Road Map at the WWW 2021 
</t>
    </r>
    <r>
      <rPr>
        <u/>
        <sz val="9"/>
        <color theme="1"/>
        <rFont val="Calibri"/>
      </rPr>
      <t>Phase 2 (2022-2025)</t>
    </r>
    <r>
      <rPr>
        <sz val="9"/>
        <color theme="1"/>
        <rFont val="Calibri"/>
      </rPr>
      <t xml:space="preserve"> : Organization, preparation and reporting of internal WASH Road Map meetings (Directors' collective, Steering Committee, Executive Committee, co-chairs' meetings, task force meetings, etc.), quarterly monitoring of initiative progress, facilitating interactions between initiatives (to maximize overall coherence), supporting high-priority initiatives, facilitating the development of communication and advocacy strategies, as well as a fundraising strategy, for the overall WASH 2025 Road Map</t>
    </r>
  </si>
  <si>
    <t>https://washroadmap.weebly.com/
https://www.youtube.com/channel/UC9mNZGWdwgJ7fO7tF443t6A</t>
  </si>
  <si>
    <t xml:space="preserve">Phase 1 completed and Phase 2 ongoing : 
- Organization, preparation and reporting of monthly Executive Committee meetings; preparation and facilitation of the 2nd Steering Committee meeting of the current year 2022 (December 5, 2022)
- Update of the dashboard for the last quarter of 2022 finalized
- Ongoing support to the Mid-Term Review: consultant recruited, inception report under preparation, facilitating monthly meetings. Consultancy expected to end in April 2023. 
- Support to SDC-funded initiatives (4.3 : support for the Call to Action for the UN 2023 Water Conference + consultancy on advocay stratgey ; Working Group 2 + 3.2 : support for the launch of the phase 1 of the macro-project ; 1.1 : phase 2 of Wash Hub) and support to the drafting of the SDC credit proposal 2023-2025
- Development of "catchy" communication materials for the promotion and visibility of the WASH Road Map; finalization of the WASH Road Map graphic identity; improvement of the website (ongoing), promotion of the WASH Road Map and of members' content on social networks
- Support to the organization of Virtual Coffees (2 on advocay -on the conclusions of the GHV report and on a workshop- + 1 on the conclusions of the GHV report on 4.2, 1 on initiative 1.5, 1 in December on the feedback from the Steering Committee and the Paris groundwater summit)
- Efforts to regularize the engagement of all members, support to boost the inclusion of new members and diversify the collective
- Organisation of a panel discussion on groundwater &amp; humanitarian aid ahead of the December Steering Committee
- Development of a weekly newsletter sent by email to first all SC members then to all RM members to update them on WASH Road Map activities, events, meetings and available consultancies
</t>
  </si>
  <si>
    <r>
      <rPr>
        <u/>
        <sz val="9"/>
        <color theme="1"/>
        <rFont val="Calibri"/>
      </rPr>
      <t xml:space="preserve">In 2022, major completions include: 
</t>
    </r>
    <r>
      <rPr>
        <sz val="9"/>
        <color theme="1"/>
        <rFont val="Calibri"/>
      </rPr>
      <t xml:space="preserve">(i) Creation of a comprehensive and easy-to-use contact list of all WASH Road Map members accessible online and regularly updated
(ii) regular update of the initiatives monitoring dashboard
(iii) Organization and facilitation of the Board meeting (february 2022)
(iv) Organization and facilitation of 2 Steering Committees (July and December 2022)
(v) Organization of a 90-min joint session of the RM, ICRC and LSHTM at the World Water Forum 2022 
(vi) Support for the development and sharing of a "Call to Action" for the UN 2023 Water conference 
(vii) Development and sharing of a summary of 2022 World Water Week's and 2022 Global WASH Cluster satellite events humanitarian sessions
(viii) Development of "catchy" communication materials for the promotion and visibility of the WASH Road Map
(ix) Organization and facilitation of 4 Virtual Coffees
(x) Improvement of the website and improvement of the WASH Road Map visibilty and reach on social medias
</t>
    </r>
  </si>
  <si>
    <t>Organization of the next Directors'Collective (march 2023)
Sharing the conclusions of the Mid-Term Review (March/April 2023) and support for the organisation of the workshop and for the implementation of corrective actions
Support to SDC-funded initiatives
Support for the visibility of the WASH Road Map at the UN 2023 Water Conference</t>
  </si>
  <si>
    <t>4.2</t>
  </si>
  <si>
    <t>Operational cost of sector strengthening</t>
  </si>
  <si>
    <r>
      <rPr>
        <sz val="9"/>
        <color theme="1"/>
        <rFont val="Calibri"/>
      </rPr>
      <t xml:space="preserve">Similar to the successful launch of other global funds (e.g </t>
    </r>
    <r>
      <rPr>
        <i/>
        <sz val="9"/>
        <color theme="1"/>
        <rFont val="Calibri"/>
      </rPr>
      <t>Education Can't Wait</t>
    </r>
    <r>
      <rPr>
        <sz val="9"/>
        <color theme="1"/>
        <rFont val="Calibri"/>
      </rPr>
      <t xml:space="preserve">), the initiative will </t>
    </r>
    <r>
      <rPr>
        <b/>
        <sz val="9"/>
        <color theme="1"/>
        <rFont val="Calibri"/>
      </rPr>
      <t>explore the potential of a global humanitarian WASH fund or other potential financing facilities</t>
    </r>
    <r>
      <rPr>
        <sz val="9"/>
        <color theme="1"/>
        <rFont val="Calibri"/>
      </rPr>
      <t>. The overall objective of the fund would be to support global resilience, preparedness and risk-informed WASH emergency response. 
The exact potential use, application and management of the fund would be decided at a later stage but would potentially support different areas including 1)</t>
    </r>
    <r>
      <rPr>
        <b/>
        <sz val="9"/>
        <color theme="1"/>
        <rFont val="Calibri"/>
      </rPr>
      <t xml:space="preserve"> first phase emergency responses </t>
    </r>
    <r>
      <rPr>
        <sz val="9"/>
        <color theme="1"/>
        <rFont val="Calibri"/>
      </rPr>
      <t xml:space="preserve">2) </t>
    </r>
    <r>
      <rPr>
        <b/>
        <sz val="9"/>
        <color theme="1"/>
        <rFont val="Calibri"/>
      </rPr>
      <t xml:space="preserve">multi-year preparedness and resilience </t>
    </r>
    <r>
      <rPr>
        <sz val="9"/>
        <color theme="1"/>
        <rFont val="Calibri"/>
      </rPr>
      <t xml:space="preserve">3) </t>
    </r>
    <r>
      <rPr>
        <b/>
        <sz val="9"/>
        <color theme="1"/>
        <rFont val="Calibri"/>
      </rPr>
      <t>overall sector development and capacity building</t>
    </r>
    <r>
      <rPr>
        <sz val="9"/>
        <color theme="1"/>
        <rFont val="Calibri"/>
      </rPr>
      <t xml:space="preserve"> 4) </t>
    </r>
    <r>
      <rPr>
        <b/>
        <sz val="9"/>
        <color theme="1"/>
        <rFont val="Calibri"/>
      </rPr>
      <t xml:space="preserve">coordination of emergencies. </t>
    </r>
  </si>
  <si>
    <r>
      <rPr>
        <b/>
        <sz val="9"/>
        <color theme="1"/>
        <rFont val="Calibri"/>
      </rPr>
      <t>5 stages:</t>
    </r>
    <r>
      <rPr>
        <sz val="9"/>
        <color theme="1"/>
        <rFont val="Calibri"/>
      </rPr>
      <t xml:space="preserve">
</t>
    </r>
    <r>
      <rPr>
        <u/>
        <sz val="9"/>
        <color theme="1"/>
        <rFont val="Calibri"/>
      </rPr>
      <t>Phase 1 (2021-2022):</t>
    </r>
    <r>
      <rPr>
        <sz val="9"/>
        <color theme="1"/>
        <rFont val="Calibri"/>
      </rPr>
      <t xml:space="preserve"> Map and analyze other global funds to learn what is relevant for a potential Humanitarian WASH Fund or other financing facility
</t>
    </r>
    <r>
      <rPr>
        <u/>
        <sz val="9"/>
        <color theme="1"/>
        <rFont val="Calibri"/>
      </rPr>
      <t>Phase 2 (2022):</t>
    </r>
    <r>
      <rPr>
        <sz val="9"/>
        <color theme="1"/>
        <rFont val="Calibri"/>
      </rPr>
      <t xml:space="preserve"> Define parameters needed to establish the Fund, explore funding opportunities related to such a Fund, assess the feasibility and viability of establishing the Humanitarian WASH Fund
</t>
    </r>
    <r>
      <rPr>
        <u/>
        <sz val="9"/>
        <color theme="1"/>
        <rFont val="Calibri"/>
      </rPr>
      <t>Phase 3 (2022):</t>
    </r>
    <r>
      <rPr>
        <sz val="9"/>
        <color theme="1"/>
        <rFont val="Calibri"/>
      </rPr>
      <t xml:space="preserve"> Decision making by the Roadmap SC
</t>
    </r>
    <r>
      <rPr>
        <u/>
        <sz val="9"/>
        <color theme="1"/>
        <rFont val="Calibri"/>
      </rPr>
      <t>Phase 4 (TBD)</t>
    </r>
    <r>
      <rPr>
        <sz val="9"/>
        <color theme="1"/>
        <rFont val="Calibri"/>
      </rPr>
      <t xml:space="preserve">: Outline the steps required to prepare the launch of a global fund
</t>
    </r>
    <r>
      <rPr>
        <u/>
        <sz val="9"/>
        <color theme="1"/>
        <rFont val="Calibri"/>
      </rPr>
      <t>Phase 5 (TBD):</t>
    </r>
    <r>
      <rPr>
        <sz val="9"/>
        <color theme="1"/>
        <rFont val="Calibri"/>
      </rPr>
      <t xml:space="preserve"> Launch implementation, monitoring and evaluation</t>
    </r>
  </si>
  <si>
    <r>
      <rPr>
        <sz val="9"/>
        <color theme="1"/>
        <rFont val="Calibri"/>
      </rPr>
      <t xml:space="preserve">
</t>
    </r>
    <r>
      <rPr>
        <b/>
        <sz val="9"/>
        <color theme="1"/>
        <rFont val="Calibri"/>
      </rPr>
      <t>Global Health Vision consultation on "Scoping the Viability of a Humanitarian WASH Fund" has been completed,</t>
    </r>
    <r>
      <rPr>
        <sz val="9"/>
        <color theme="1"/>
        <rFont val="Calibri"/>
      </rPr>
      <t xml:space="preserve"> with expected reports sent and shared (summer 2022). 
In brief, GHV recommends, in agreement with the co-leads of initiative 4.2,</t>
    </r>
    <r>
      <rPr>
        <b/>
        <sz val="9"/>
        <color theme="1"/>
        <rFont val="Calibri"/>
      </rPr>
      <t xml:space="preserve"> to conclude the exploration of a humanitarian WASH fund and to explore alternate avenues to expand and diversify funding and to support research agendas appealing to donors. </t>
    </r>
    <r>
      <rPr>
        <sz val="9"/>
        <color theme="1"/>
        <rFont val="Calibri"/>
      </rPr>
      <t xml:space="preserve">This is justified by the fact that although the landscaping revealed a number of key benefits to pooled funding mechanisms and key trends that merit further exploration (e.g., evidence supporting the benefits and outcomes of anticipatory versus reactive funding, the potential for pooled funds to support Grand Bargain commitments and advance the localization agenda, etc.), </t>
    </r>
    <r>
      <rPr>
        <b/>
        <sz val="9"/>
        <color theme="1"/>
        <rFont val="Calibri"/>
      </rPr>
      <t>there was a fairly low appetite for establishing a new humanitarian WASH fund</t>
    </r>
    <r>
      <rPr>
        <sz val="9"/>
        <color theme="1"/>
        <rFont val="Calibri"/>
      </rPr>
      <t xml:space="preserve">. The main concerns around developing such a fund are: (i) </t>
    </r>
    <r>
      <rPr>
        <b/>
        <sz val="9"/>
        <color theme="1"/>
        <rFont val="Calibri"/>
      </rPr>
      <t>It would splinter an already fragmented (humanitarian) space</t>
    </r>
    <r>
      <rPr>
        <sz val="9"/>
        <color theme="1"/>
        <rFont val="Calibri"/>
      </rPr>
      <t xml:space="preserve">; the humanitarian system would not benefit from further segmentation, (ii) </t>
    </r>
    <r>
      <rPr>
        <b/>
        <sz val="9"/>
        <color theme="1"/>
        <rFont val="Calibri"/>
      </rPr>
      <t>There are too many funds existing already</t>
    </r>
    <r>
      <rPr>
        <sz val="9"/>
        <color theme="1"/>
        <rFont val="Calibri"/>
      </rPr>
      <t xml:space="preserve">, several of which address humanitarian WASH. Donors largely feel their commitments are covered through existing, trusted funds (a new one would be unproven and potentially duplicative), (iii) </t>
    </r>
    <r>
      <rPr>
        <b/>
        <sz val="9"/>
        <color theme="1"/>
        <rFont val="Calibri"/>
      </rPr>
      <t>Pooled funding mechanisms bypass and undermine country systems and capacity strengthening.</t>
    </r>
    <r>
      <rPr>
        <sz val="9"/>
        <color theme="1"/>
        <rFont val="Calibri"/>
      </rPr>
      <t xml:space="preserve">
</t>
    </r>
    <r>
      <rPr>
        <b/>
        <sz val="9"/>
        <color theme="1"/>
        <rFont val="Calibri"/>
      </rPr>
      <t xml:space="preserve">The findings were presented during a virtual coffee organized in september 2022. Since then, the initiative has been frozen until a decision is made on its future (probably during the December Steering Committee). </t>
    </r>
  </si>
  <si>
    <t xml:space="preserve">GHV consultation on "Scoping the Viability of a Humanitarian WASH Fund" has been completed during Q1 and Q2 of 2022, with expected reports sent and shared (summer 2022). 
A virtual coffee was organised i, september to share conclusions of GHV report. It was then decided to determine the future of the initiative at the next Steeering Committee meeting in December. </t>
  </si>
  <si>
    <t xml:space="preserve">Discussions on the future of initiative 4.2 at the next Steeering Committee meeting in December. </t>
  </si>
  <si>
    <t>4.3</t>
  </si>
  <si>
    <t>Advocacy for sector strengthening</t>
  </si>
  <si>
    <r>
      <rPr>
        <sz val="9"/>
        <color theme="1"/>
        <rFont val="Calibri"/>
      </rPr>
      <t>Develop an integrated approach to establish an</t>
    </r>
    <r>
      <rPr>
        <b/>
        <sz val="9"/>
        <color theme="1"/>
        <rFont val="Calibri"/>
      </rPr>
      <t xml:space="preserve"> inclusive WASH sector advocacy strategy</t>
    </r>
    <r>
      <rPr>
        <sz val="9"/>
        <color theme="1"/>
        <rFont val="Calibri"/>
      </rPr>
      <t xml:space="preserve"> (including marketing campaigns) based on gaps, priorities, actors and trends identified at different levels (global, regional, national and local). 
The initiative, through its different phases, will </t>
    </r>
    <r>
      <rPr>
        <b/>
        <sz val="9"/>
        <color theme="1"/>
        <rFont val="Calibri"/>
      </rPr>
      <t>progressively equip the local and national WASH sector partners and coordination platforms to be better advocates of the WASH cause</t>
    </r>
    <r>
      <rPr>
        <sz val="9"/>
        <color theme="1"/>
        <rFont val="Calibri"/>
      </rPr>
      <t>. It will ensure that the WASH sector is more visible (particularly on humanitarian responses), more vocal in order to be better funded and considered in the global and national agendas</t>
    </r>
  </si>
  <si>
    <r>
      <rPr>
        <b/>
        <sz val="9"/>
        <color theme="1"/>
        <rFont val="Calibri"/>
      </rPr>
      <t>3 stages:</t>
    </r>
    <r>
      <rPr>
        <sz val="9"/>
        <color theme="1"/>
        <rFont val="Calibri"/>
      </rPr>
      <t xml:space="preserve">
</t>
    </r>
    <r>
      <rPr>
        <u/>
        <sz val="9"/>
        <color theme="1"/>
        <rFont val="Calibri"/>
      </rPr>
      <t xml:space="preserve">Phase 1 (2021-2022): </t>
    </r>
    <r>
      <rPr>
        <sz val="9"/>
        <color theme="1"/>
        <rFont val="Calibri"/>
      </rPr>
      <t xml:space="preserve">Identify humanitarian WASH priorities (at global and local) + conduct a landscape analysis of existing WASH advocacy (at global and local) + Map and compile a repository of existing advocacy initiatives and materials (global and local)
</t>
    </r>
    <r>
      <rPr>
        <u/>
        <sz val="9"/>
        <color theme="1"/>
        <rFont val="Calibri"/>
      </rPr>
      <t xml:space="preserve">Phase 2 (2023): </t>
    </r>
    <r>
      <rPr>
        <sz val="9"/>
        <color theme="1"/>
        <rFont val="Calibri"/>
      </rPr>
      <t xml:space="preserve">WASH Road Map members elaborate together with the help of a consultant an inclusive advocacy strategy and marketing plan based on gaps, priorities and trends from existing campaigns and with linkages to existing initiatives + Develop a set of inclusive advocacy packages and marketing campaigns, including key messages, brand/logo, PR type documents etc. 
</t>
    </r>
    <r>
      <rPr>
        <u/>
        <sz val="9"/>
        <color theme="1"/>
        <rFont val="Calibri"/>
      </rPr>
      <t>Phase 3 (2023-2025):</t>
    </r>
    <r>
      <rPr>
        <sz val="9"/>
        <color theme="1"/>
        <rFont val="Calibri"/>
      </rPr>
      <t xml:space="preserve"> Roll out of the advocacy strategy by a minimum of XX WASH actors </t>
    </r>
  </si>
  <si>
    <t>https://www.washroadmap.org/43-advocacy-for-sector-strengthening.html</t>
  </si>
  <si>
    <r>
      <rPr>
        <b/>
        <sz val="9"/>
        <color theme="1"/>
        <rFont val="Calibri"/>
      </rPr>
      <t>GHV consultation on "Elevating Humanitarian WASH Advocacy: A Global Landscaping" has been completed,</t>
    </r>
    <r>
      <rPr>
        <sz val="9"/>
        <color theme="1"/>
        <rFont val="Calibri"/>
      </rPr>
      <t xml:space="preserve"> with expected reports sent and shared (summer 2022). Available here: https://www.washroadmap.org/43-advocacy-for-sector-strengthening.html 
In brief, </t>
    </r>
    <r>
      <rPr>
        <b/>
        <sz val="9"/>
        <color theme="1"/>
        <rFont val="Calibri"/>
      </rPr>
      <t>GHV has identified a series of Strategic Recommendations for Global Humanitarian WASH Advocacy</t>
    </r>
    <r>
      <rPr>
        <sz val="9"/>
        <color theme="1"/>
        <rFont val="Calibri"/>
      </rPr>
      <t xml:space="preserve">, including: (i) </t>
    </r>
    <r>
      <rPr>
        <b/>
        <sz val="9"/>
        <color theme="1"/>
        <rFont val="Calibri"/>
      </rPr>
      <t>Identify potential humanitarian WASH advocacy niches</t>
    </r>
    <r>
      <rPr>
        <sz val="9"/>
        <color theme="1"/>
        <rFont val="Calibri"/>
      </rPr>
      <t xml:space="preserve">, (ii) </t>
    </r>
    <r>
      <rPr>
        <b/>
        <sz val="9"/>
        <color theme="1"/>
        <rFont val="Calibri"/>
      </rPr>
      <t>Shape development/humanitarian WASH collective advocacy agenda</t>
    </r>
    <r>
      <rPr>
        <sz val="9"/>
        <color theme="1"/>
        <rFont val="Calibri"/>
      </rPr>
      <t xml:space="preserve">, (iii) </t>
    </r>
    <r>
      <rPr>
        <b/>
        <sz val="9"/>
        <color theme="1"/>
        <rFont val="Calibri"/>
      </rPr>
      <t>Launch campaigns to sharpen the profile of humanitarian WASH</t>
    </r>
    <r>
      <rPr>
        <sz val="9"/>
        <color theme="1"/>
        <rFont val="Calibri"/>
      </rPr>
      <t xml:space="preserve">. Additionally, </t>
    </r>
    <r>
      <rPr>
        <b/>
        <sz val="9"/>
        <color theme="1"/>
        <rFont val="Calibri"/>
      </rPr>
      <t>GHV developed a set of recommendations for the Roadmap actors to develop a global humanitarian WASH advocacy strategy</t>
    </r>
    <r>
      <rPr>
        <sz val="9"/>
        <color theme="1"/>
        <rFont val="Calibri"/>
      </rPr>
      <t xml:space="preserve">: (i) Identify a neutral convener, (ii) Align Roadmap initiative 4.3 with other initiatives, (iii)  Align the development of Roadmap initiative 4.3 with the Global WASH Cluster 2022-2025 Strategic Plan, (iv) Strategically develop advocacy on different levels. 
</t>
    </r>
    <r>
      <rPr>
        <b/>
        <sz val="9"/>
        <color theme="1"/>
        <rFont val="Calibri"/>
      </rPr>
      <t xml:space="preserve">Recommendations have been considered and a consultation for the development of an advocacy strategy is underway (deadline December 2022). </t>
    </r>
    <r>
      <rPr>
        <sz val="9"/>
        <color theme="1"/>
        <rFont val="Calibri"/>
      </rPr>
      <t xml:space="preserve">
In addition to this, a </t>
    </r>
    <r>
      <rPr>
        <b/>
        <sz val="9"/>
        <color theme="1"/>
        <rFont val="Calibri"/>
      </rPr>
      <t>"call to action"</t>
    </r>
    <r>
      <rPr>
        <sz val="9"/>
        <color theme="1"/>
        <rFont val="Calibri"/>
      </rPr>
      <t xml:space="preserve"> for "Survival WASH and Resilient WASH" for the UN 2023 Water Conference is being prepared. It will be finalized and distributed in December. </t>
    </r>
  </si>
  <si>
    <r>
      <rPr>
        <b/>
        <sz val="9"/>
        <color theme="1"/>
        <rFont val="Calibri"/>
      </rPr>
      <t>GHV consultation on "Elevating Humanitarian WASH Advocacy: A Global Landscaping" has been completed, with expected reports sent and shared (summer 2022)</t>
    </r>
    <r>
      <rPr>
        <sz val="9"/>
        <color theme="1"/>
        <rFont val="Calibri"/>
      </rPr>
      <t xml:space="preserve">. Available here: https://www.washroadmap.org/43-advocacy-for-sector-strengthening.html 
</t>
    </r>
    <r>
      <rPr>
        <b/>
        <sz val="9"/>
        <color theme="1"/>
        <rFont val="Calibri"/>
      </rPr>
      <t xml:space="preserve">A new consultancy was launched to recruit a consultant in charge of developing the sector's advocacy strategy (as recommended by GHV). </t>
    </r>
    <r>
      <rPr>
        <sz val="9"/>
        <color theme="1"/>
        <rFont val="Calibri"/>
      </rPr>
      <t xml:space="preserve">
1 new member has recently joined the initiative (SI) and another is expected soon. </t>
    </r>
  </si>
  <si>
    <t xml:space="preserve">Contracting the advocacy strategy design consultant
Drafting the general and UNWC advocacy strategies </t>
  </si>
  <si>
    <r>
      <t xml:space="preserve"> WASH ROADMAP 2025 - INITIATIVES PROGRESS DASHBOARD</t>
    </r>
    <r>
      <rPr>
        <b/>
        <sz val="10"/>
        <color rgb="FF333F4F"/>
        <rFont val="Calibri"/>
        <family val="2"/>
      </rPr>
      <t xml:space="preserve"> </t>
    </r>
    <r>
      <rPr>
        <b/>
        <sz val="25"/>
        <color rgb="FF333F4F"/>
        <rFont val="Calibri"/>
        <family val="2"/>
      </rPr>
      <t>-</t>
    </r>
    <r>
      <rPr>
        <b/>
        <sz val="10"/>
        <color rgb="FF333F4F"/>
        <rFont val="Calibri"/>
        <family val="2"/>
      </rPr>
      <t xml:space="preserve"> </t>
    </r>
    <r>
      <rPr>
        <b/>
        <sz val="25"/>
        <color rgb="FF333F4F"/>
        <rFont val="Calibri"/>
        <family val="2"/>
      </rPr>
      <t>4th quarter 2022 - Public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</si>
</sst>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
    <numFmt numFmtId="165" formatCode="0.0%"/>
  </numFmts>
  <fonts count="28" x14ac:knownFonts="1">
    <font>
      <sz val="11"/>
      <color theme="1"/>
      <name val="Calibri"/>
      <scheme val="minor"/>
    </font>
    <font>
      <sz val="11"/>
      <color theme="1"/>
      <name val="Calibri"/>
      <family val="2"/>
      <scheme val="minor"/>
    </font>
    <font>
      <sz val="11"/>
      <color theme="1"/>
      <name val="Calibri"/>
    </font>
    <font>
      <i/>
      <sz val="8"/>
      <color theme="1"/>
      <name val="Calibri"/>
    </font>
    <font>
      <b/>
      <sz val="11"/>
      <color theme="1"/>
      <name val="Calibri"/>
    </font>
    <font>
      <b/>
      <sz val="11"/>
      <color rgb="FF1F3864"/>
      <name val="Calibri"/>
    </font>
    <font>
      <b/>
      <sz val="10"/>
      <color rgb="FF1F3864"/>
      <name val="Calibri"/>
    </font>
    <font>
      <i/>
      <sz val="9"/>
      <color theme="1"/>
      <name val="Calibri"/>
    </font>
    <font>
      <b/>
      <sz val="12"/>
      <color theme="1"/>
      <name val="Calibri"/>
    </font>
    <font>
      <sz val="9"/>
      <color theme="1"/>
      <name val="Calibri"/>
    </font>
    <font>
      <b/>
      <sz val="9"/>
      <color theme="1"/>
      <name val="Calibri"/>
    </font>
    <font>
      <u/>
      <sz val="9"/>
      <color rgb="FF0000FF"/>
      <name val="Calibri"/>
    </font>
    <font>
      <u/>
      <sz val="11"/>
      <color theme="10"/>
      <name val="Calibri"/>
    </font>
    <font>
      <strike/>
      <sz val="9"/>
      <color theme="1"/>
      <name val="Calibri"/>
    </font>
    <font>
      <u/>
      <sz val="9"/>
      <color rgb="FF0563C1"/>
      <name val="Calibri"/>
    </font>
    <font>
      <sz val="11"/>
      <color rgb="FF7030A0"/>
      <name val="Calibri"/>
    </font>
    <font>
      <sz val="8"/>
      <color rgb="FF1F3864"/>
      <name val="Calibri"/>
    </font>
    <font>
      <b/>
      <u/>
      <sz val="9"/>
      <color theme="1"/>
      <name val="Calibri"/>
    </font>
    <font>
      <u/>
      <sz val="9"/>
      <color theme="1"/>
      <name val="Calibri"/>
    </font>
    <font>
      <sz val="9"/>
      <color theme="1"/>
      <name val="Calibri, Arial"/>
    </font>
    <font>
      <sz val="9"/>
      <name val="Calibri"/>
    </font>
    <font>
      <u/>
      <sz val="9"/>
      <name val="Calibri"/>
    </font>
    <font>
      <b/>
      <sz val="25"/>
      <color rgb="FF333F4F"/>
      <name val="Calibri"/>
      <family val="2"/>
    </font>
    <font>
      <b/>
      <sz val="10"/>
      <color rgb="FF333F4F"/>
      <name val="Calibri"/>
      <family val="2"/>
    </font>
    <font>
      <b/>
      <sz val="11"/>
      <name val="Calibri"/>
      <family val="2"/>
    </font>
    <font>
      <sz val="11"/>
      <color theme="1"/>
      <name val="Calibri"/>
      <family val="2"/>
    </font>
    <font>
      <b/>
      <sz val="10"/>
      <color rgb="FF1F3864"/>
      <name val="Calibri"/>
      <family val="2"/>
    </font>
    <font>
      <i/>
      <sz val="8"/>
      <color theme="1"/>
      <name val="Calibri"/>
      <family val="2"/>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D965"/>
        <bgColor rgb="FFFFD965"/>
      </patternFill>
    </fill>
    <fill>
      <patternFill patternType="solid">
        <fgColor rgb="FFA8D08D"/>
        <bgColor rgb="FFA8D08D"/>
      </patternFill>
    </fill>
    <fill>
      <patternFill patternType="solid">
        <fgColor rgb="FFF4B083"/>
        <bgColor rgb="FFF4B083"/>
      </patternFill>
    </fill>
    <fill>
      <patternFill patternType="solid">
        <fgColor rgb="FFF9C673"/>
        <bgColor rgb="FFF9C673"/>
      </patternFill>
    </fill>
    <fill>
      <patternFill patternType="solid">
        <fgColor rgb="FFFCCF6C"/>
        <bgColor rgb="FFFCCF6C"/>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69">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2" fillId="0" borderId="0" xfId="0" applyFont="1"/>
    <xf numFmtId="0" fontId="7" fillId="0" borderId="3" xfId="0"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9" fontId="2" fillId="4"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0" fontId="7" fillId="0" borderId="4" xfId="0" applyFont="1" applyBorder="1" applyAlignment="1">
      <alignment horizontal="center" vertical="center"/>
    </xf>
    <xf numFmtId="9" fontId="2" fillId="6"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6" xfId="0" applyFont="1" applyBorder="1" applyAlignment="1">
      <alignment vertical="center"/>
    </xf>
    <xf numFmtId="0" fontId="7" fillId="0" borderId="7" xfId="0" applyFont="1" applyBorder="1" applyAlignment="1">
      <alignment horizontal="center" vertical="center"/>
    </xf>
    <xf numFmtId="0" fontId="4" fillId="0" borderId="1" xfId="0" applyFont="1" applyBorder="1" applyAlignment="1">
      <alignment horizontal="left" vertical="center" wrapText="1"/>
    </xf>
    <xf numFmtId="0" fontId="14" fillId="0" borderId="1" xfId="0" applyFont="1" applyBorder="1" applyAlignment="1">
      <alignment horizontal="center" vertical="center" wrapText="1"/>
    </xf>
    <xf numFmtId="0" fontId="7" fillId="0" borderId="3" xfId="0" applyFont="1" applyBorder="1" applyAlignment="1">
      <alignment horizontal="center"/>
    </xf>
    <xf numFmtId="9" fontId="2" fillId="5" borderId="1" xfId="0" applyNumberFormat="1" applyFont="1" applyFill="1" applyBorder="1" applyAlignment="1">
      <alignment horizontal="center" vertical="center" wrapText="1"/>
    </xf>
    <xf numFmtId="0" fontId="10" fillId="0" borderId="1" xfId="0" applyFont="1" applyBorder="1" applyAlignment="1">
      <alignment vertical="center" wrapText="1"/>
    </xf>
    <xf numFmtId="9" fontId="4" fillId="7"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xf>
    <xf numFmtId="9" fontId="2" fillId="5" borderId="1" xfId="0" applyNumberFormat="1" applyFont="1" applyFill="1" applyBorder="1" applyAlignment="1">
      <alignment horizontal="center" vertical="center"/>
    </xf>
    <xf numFmtId="0" fontId="15" fillId="0" borderId="0" xfId="0" applyFont="1" applyAlignment="1">
      <alignment vertical="center"/>
    </xf>
    <xf numFmtId="9" fontId="4" fillId="3" borderId="1" xfId="0" applyNumberFormat="1"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wrapText="1"/>
    </xf>
    <xf numFmtId="165" fontId="2" fillId="0" borderId="0" xfId="0" applyNumberFormat="1" applyFont="1"/>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14" xfId="0" applyFont="1" applyBorder="1" applyAlignment="1">
      <alignment horizontal="center" vertical="center"/>
    </xf>
    <xf numFmtId="9" fontId="9" fillId="0" borderId="15" xfId="0" applyNumberFormat="1" applyFont="1" applyBorder="1" applyAlignment="1">
      <alignment horizontal="center" vertical="center"/>
    </xf>
    <xf numFmtId="0" fontId="4" fillId="0" borderId="14" xfId="0" applyFont="1" applyBorder="1" applyAlignment="1">
      <alignment vertical="center"/>
    </xf>
    <xf numFmtId="9" fontId="9"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 fillId="6" borderId="17" xfId="0" applyFont="1" applyFill="1" applyBorder="1" applyAlignment="1">
      <alignment horizontal="center" vertical="center" wrapText="1"/>
    </xf>
    <xf numFmtId="0" fontId="9" fillId="0" borderId="17" xfId="0" applyFont="1" applyBorder="1" applyAlignment="1">
      <alignment vertical="center" wrapText="1"/>
    </xf>
    <xf numFmtId="0" fontId="10" fillId="0" borderId="17" xfId="0" applyFont="1" applyBorder="1" applyAlignment="1">
      <alignment vertical="center" wrapText="1"/>
    </xf>
    <xf numFmtId="0" fontId="12" fillId="0" borderId="17" xfId="0" applyFont="1" applyBorder="1" applyAlignment="1">
      <alignment horizontal="center" vertical="center" wrapText="1"/>
    </xf>
    <xf numFmtId="0" fontId="9" fillId="0" borderId="17" xfId="0" applyFont="1" applyBorder="1" applyAlignment="1">
      <alignment horizontal="center" vertical="center" wrapText="1"/>
    </xf>
    <xf numFmtId="9" fontId="4" fillId="8" borderId="17" xfId="0" applyNumberFormat="1" applyFont="1" applyFill="1" applyBorder="1" applyAlignment="1">
      <alignment horizontal="center" vertical="center" wrapText="1"/>
    </xf>
    <xf numFmtId="9" fontId="9" fillId="0" borderId="18" xfId="0" applyNumberFormat="1" applyFont="1" applyBorder="1" applyAlignment="1">
      <alignment horizontal="center" vertical="center" wrapText="1"/>
    </xf>
    <xf numFmtId="0" fontId="22" fillId="2" borderId="4" xfId="0" applyFont="1" applyFill="1" applyBorder="1" applyAlignment="1">
      <alignment vertical="center"/>
    </xf>
    <xf numFmtId="0" fontId="24" fillId="0" borderId="10" xfId="0" applyFont="1" applyBorder="1"/>
    <xf numFmtId="0" fontId="26" fillId="3" borderId="12" xfId="0" applyFont="1" applyFill="1" applyBorder="1" applyAlignment="1">
      <alignment horizontal="center" vertical="center" wrapText="1"/>
    </xf>
    <xf numFmtId="0" fontId="27" fillId="0" borderId="2" xfId="0" applyFont="1" applyBorder="1" applyAlignment="1">
      <alignment horizontal="center" vertical="center"/>
    </xf>
    <xf numFmtId="164" fontId="25" fillId="0" borderId="1" xfId="0" applyNumberFormat="1" applyFont="1" applyBorder="1" applyAlignment="1">
      <alignment horizontal="center" vertical="center"/>
    </xf>
    <xf numFmtId="164" fontId="25" fillId="0" borderId="1"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xf numFmtId="0" fontId="1" fillId="0" borderId="0" xfId="0" applyFont="1"/>
    <xf numFmtId="164" fontId="25"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ashcluster.net/fst" TargetMode="External"/><Relationship Id="rId3" Type="http://schemas.openxmlformats.org/officeDocument/2006/relationships/hyperlink" Target="https://www.washcluster.net/node/30411" TargetMode="External"/><Relationship Id="rId7" Type="http://schemas.openxmlformats.org/officeDocument/2006/relationships/hyperlink" Target="https://www.washnet.de/en/triple-nexus-wash/" TargetMode="External"/><Relationship Id="rId2" Type="http://schemas.openxmlformats.org/officeDocument/2006/relationships/hyperlink" Target="https://washcluster.atlassian.net/wiki/spaces/CTK/pages/10782135/Accountability%2Band%2BQuality%2BAssurance%2BSystem" TargetMode="External"/><Relationship Id="rId1" Type="http://schemas.openxmlformats.org/officeDocument/2006/relationships/hyperlink" Target="https://www.unicef.org/wca/documents/wash-severity-classification" TargetMode="External"/><Relationship Id="rId6" Type="http://schemas.openxmlformats.org/officeDocument/2006/relationships/hyperlink" Target="https://www.fmreview.org/issue67/deola-khan-torres-kearney-schweitzer" TargetMode="External"/><Relationship Id="rId11" Type="http://schemas.openxmlformats.org/officeDocument/2006/relationships/printerSettings" Target="../printerSettings/printerSettings1.bin"/><Relationship Id="rId5" Type="http://schemas.openxmlformats.org/officeDocument/2006/relationships/hyperlink" Target="https://www.washcluster.net/node/30901" TargetMode="External"/><Relationship Id="rId10" Type="http://schemas.openxmlformats.org/officeDocument/2006/relationships/hyperlink" Target="https://www.washroadmap.org/43-advocacy-for-sector-strengthening.html" TargetMode="External"/><Relationship Id="rId4" Type="http://schemas.openxmlformats.org/officeDocument/2006/relationships/hyperlink" Target="https://www.un-ihe.org/graduate-professional-diploma-programme-humanitarian-wash" TargetMode="External"/><Relationship Id="rId9" Type="http://schemas.openxmlformats.org/officeDocument/2006/relationships/hyperlink" Target="https://washroadmap.weebl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9"/>
  <sheetViews>
    <sheetView tabSelected="1" zoomScale="46" workbookViewId="0">
      <pane xSplit="3" ySplit="2" topLeftCell="D17" activePane="bottomRight" state="frozen"/>
      <selection pane="topRight" activeCell="D1" sqref="D1"/>
      <selection pane="bottomLeft" activeCell="A3" sqref="A3"/>
      <selection pane="bottomRight" activeCell="L5" sqref="L5"/>
    </sheetView>
  </sheetViews>
  <sheetFormatPr baseColWidth="10" defaultColWidth="14.453125" defaultRowHeight="15" customHeight="1" x14ac:dyDescent="0.35"/>
  <cols>
    <col min="1" max="2" width="3" hidden="1" customWidth="1"/>
    <col min="3" max="3" width="4.1796875" customWidth="1"/>
    <col min="4" max="4" width="24.81640625" customWidth="1"/>
    <col min="5" max="5" width="12.81640625" hidden="1" customWidth="1"/>
    <col min="6" max="6" width="64.81640625" customWidth="1"/>
    <col min="7" max="7" width="55.54296875" customWidth="1"/>
    <col min="8" max="8" width="22.453125" customWidth="1"/>
    <col min="9" max="9" width="9.453125" customWidth="1"/>
    <col min="10" max="10" width="18.81640625" style="67" customWidth="1"/>
    <col min="11" max="11" width="8.453125" customWidth="1"/>
    <col min="12" max="12" width="95.81640625" customWidth="1"/>
    <col min="13" max="13" width="68.54296875" customWidth="1"/>
    <col min="14" max="14" width="43.54296875" customWidth="1"/>
    <col min="15" max="15" width="13" customWidth="1"/>
    <col min="16" max="16" width="10.81640625" customWidth="1"/>
  </cols>
  <sheetData>
    <row r="1" spans="1:16" ht="14.25" hidden="1" customHeight="1" x14ac:dyDescent="0.35">
      <c r="A1" s="1"/>
      <c r="B1" s="2"/>
      <c r="C1" s="3"/>
      <c r="D1" s="4">
        <v>1</v>
      </c>
      <c r="E1" s="5">
        <f t="shared" ref="E1" si="0">D1+1</f>
        <v>2</v>
      </c>
      <c r="F1" s="5" t="e">
        <f>#REF!+1</f>
        <v>#REF!</v>
      </c>
      <c r="G1" s="5" t="e">
        <f t="shared" ref="G1" si="1">F1+1</f>
        <v>#REF!</v>
      </c>
      <c r="H1" s="6"/>
      <c r="I1" s="5" t="e">
        <f>G1+1</f>
        <v>#REF!</v>
      </c>
      <c r="J1" s="63" t="e">
        <f>I1+1</f>
        <v>#REF!</v>
      </c>
      <c r="K1" s="5" t="e">
        <f>#REF!+1</f>
        <v>#REF!</v>
      </c>
      <c r="L1" s="5" t="e">
        <f>#REF!+1</f>
        <v>#REF!</v>
      </c>
      <c r="M1" s="5" t="e">
        <f t="shared" ref="M1:O1" si="2">L1+1</f>
        <v>#REF!</v>
      </c>
      <c r="N1" s="5" t="e">
        <f t="shared" si="2"/>
        <v>#REF!</v>
      </c>
      <c r="O1" s="5" t="e">
        <f t="shared" si="2"/>
        <v>#REF!</v>
      </c>
      <c r="P1" s="6"/>
    </row>
    <row r="2" spans="1:16" ht="34.5" customHeight="1" thickBot="1" x14ac:dyDescent="0.4">
      <c r="A2" s="7"/>
      <c r="B2" s="6"/>
      <c r="C2" s="60" t="s">
        <v>143</v>
      </c>
      <c r="D2" s="61"/>
      <c r="E2" s="61"/>
      <c r="F2" s="61"/>
      <c r="G2" s="61"/>
      <c r="H2" s="61"/>
      <c r="I2" s="61"/>
      <c r="J2" s="61"/>
      <c r="K2" s="61"/>
      <c r="L2" s="61"/>
      <c r="M2" s="61"/>
      <c r="N2" s="61"/>
      <c r="O2" s="61"/>
      <c r="P2" s="6"/>
    </row>
    <row r="3" spans="1:16" ht="60.75" customHeight="1" x14ac:dyDescent="0.35">
      <c r="A3" s="8"/>
      <c r="B3" s="9"/>
      <c r="C3" s="43" t="s">
        <v>0</v>
      </c>
      <c r="D3" s="44" t="s">
        <v>1</v>
      </c>
      <c r="E3" s="45" t="s">
        <v>2</v>
      </c>
      <c r="F3" s="45" t="s">
        <v>3</v>
      </c>
      <c r="G3" s="45" t="s">
        <v>4</v>
      </c>
      <c r="H3" s="45" t="s">
        <v>5</v>
      </c>
      <c r="I3" s="45" t="s">
        <v>6</v>
      </c>
      <c r="J3" s="62" t="s">
        <v>7</v>
      </c>
      <c r="K3" s="45" t="s">
        <v>8</v>
      </c>
      <c r="L3" s="45" t="s">
        <v>9</v>
      </c>
      <c r="M3" s="45" t="s">
        <v>10</v>
      </c>
      <c r="N3" s="45" t="s">
        <v>11</v>
      </c>
      <c r="O3" s="46" t="s">
        <v>12</v>
      </c>
      <c r="P3" s="10"/>
    </row>
    <row r="4" spans="1:16" ht="196.5" customHeight="1" x14ac:dyDescent="0.35">
      <c r="A4" s="11">
        <v>1</v>
      </c>
      <c r="B4" s="12">
        <v>1</v>
      </c>
      <c r="C4" s="47" t="s">
        <v>13</v>
      </c>
      <c r="D4" s="13" t="s">
        <v>14</v>
      </c>
      <c r="E4" s="14" t="s">
        <v>15</v>
      </c>
      <c r="F4" s="17" t="s">
        <v>16</v>
      </c>
      <c r="G4" s="17" t="s">
        <v>17</v>
      </c>
      <c r="H4" s="19" t="s">
        <v>19</v>
      </c>
      <c r="I4" s="15" t="s">
        <v>20</v>
      </c>
      <c r="J4" s="64">
        <v>195000</v>
      </c>
      <c r="K4" s="20">
        <f>48%</f>
        <v>0.48</v>
      </c>
      <c r="L4" s="17" t="s">
        <v>21</v>
      </c>
      <c r="M4" s="17" t="s">
        <v>22</v>
      </c>
      <c r="N4" s="17" t="s">
        <v>23</v>
      </c>
      <c r="O4" s="48">
        <v>0.33</v>
      </c>
      <c r="P4" s="6"/>
    </row>
    <row r="5" spans="1:16" ht="172.5" customHeight="1" x14ac:dyDescent="0.35">
      <c r="A5" s="21">
        <f t="shared" ref="A5:A11" si="3">+A4+1</f>
        <v>2</v>
      </c>
      <c r="B5" s="12">
        <f t="shared" ref="B5:B11" si="4">B4+1</f>
        <v>2</v>
      </c>
      <c r="C5" s="47" t="s">
        <v>24</v>
      </c>
      <c r="D5" s="13" t="s">
        <v>25</v>
      </c>
      <c r="E5" s="22" t="s">
        <v>26</v>
      </c>
      <c r="F5" s="17" t="s">
        <v>27</v>
      </c>
      <c r="G5" s="17" t="s">
        <v>28</v>
      </c>
      <c r="H5" s="15" t="s">
        <v>29</v>
      </c>
      <c r="I5" s="15" t="s">
        <v>30</v>
      </c>
      <c r="J5" s="64">
        <v>270000</v>
      </c>
      <c r="K5" s="20">
        <f>0%</f>
        <v>0</v>
      </c>
      <c r="L5" s="17" t="s">
        <v>31</v>
      </c>
      <c r="M5" s="16" t="s">
        <v>32</v>
      </c>
      <c r="N5" s="18" t="s">
        <v>33</v>
      </c>
      <c r="O5" s="48">
        <v>0.05</v>
      </c>
      <c r="P5" s="6"/>
    </row>
    <row r="6" spans="1:16" ht="160.5" customHeight="1" x14ac:dyDescent="0.35">
      <c r="A6" s="23">
        <f t="shared" si="3"/>
        <v>3</v>
      </c>
      <c r="B6" s="12">
        <f t="shared" si="4"/>
        <v>3</v>
      </c>
      <c r="C6" s="47" t="s">
        <v>35</v>
      </c>
      <c r="D6" s="13" t="s">
        <v>36</v>
      </c>
      <c r="E6" s="14" t="s">
        <v>15</v>
      </c>
      <c r="F6" s="17" t="s">
        <v>37</v>
      </c>
      <c r="G6" s="17" t="s">
        <v>38</v>
      </c>
      <c r="H6" s="24" t="s">
        <v>39</v>
      </c>
      <c r="I6" s="15" t="s">
        <v>40</v>
      </c>
      <c r="J6" s="64">
        <v>2870000</v>
      </c>
      <c r="K6" s="20">
        <f>36%</f>
        <v>0.36</v>
      </c>
      <c r="L6" s="18" t="s">
        <v>41</v>
      </c>
      <c r="M6" s="17" t="s">
        <v>42</v>
      </c>
      <c r="N6" s="25" t="s">
        <v>43</v>
      </c>
      <c r="O6" s="48">
        <v>0.38</v>
      </c>
      <c r="P6" s="26"/>
    </row>
    <row r="7" spans="1:16" ht="197.25" customHeight="1" x14ac:dyDescent="0.35">
      <c r="A7" s="27">
        <f t="shared" si="3"/>
        <v>4</v>
      </c>
      <c r="B7" s="12">
        <f t="shared" si="4"/>
        <v>4</v>
      </c>
      <c r="C7" s="49" t="s">
        <v>44</v>
      </c>
      <c r="D7" s="28" t="s">
        <v>45</v>
      </c>
      <c r="E7" s="22" t="s">
        <v>46</v>
      </c>
      <c r="F7" s="17" t="s">
        <v>47</v>
      </c>
      <c r="G7" s="18" t="s">
        <v>48</v>
      </c>
      <c r="H7" s="24" t="s">
        <v>49</v>
      </c>
      <c r="I7" s="15" t="s">
        <v>40</v>
      </c>
      <c r="J7" s="64">
        <v>1210000</v>
      </c>
      <c r="K7" s="20">
        <f>34%</f>
        <v>0.34</v>
      </c>
      <c r="L7" s="17" t="s">
        <v>50</v>
      </c>
      <c r="M7" s="17" t="s">
        <v>51</v>
      </c>
      <c r="N7" s="17" t="s">
        <v>52</v>
      </c>
      <c r="O7" s="48">
        <v>0.4</v>
      </c>
      <c r="P7" s="6"/>
    </row>
    <row r="8" spans="1:16" ht="287.25" customHeight="1" x14ac:dyDescent="0.35">
      <c r="A8" s="11">
        <f t="shared" si="3"/>
        <v>5</v>
      </c>
      <c r="B8" s="12">
        <f t="shared" si="4"/>
        <v>5</v>
      </c>
      <c r="C8" s="47" t="s">
        <v>53</v>
      </c>
      <c r="D8" s="13" t="s">
        <v>54</v>
      </c>
      <c r="E8" s="14" t="s">
        <v>15</v>
      </c>
      <c r="F8" s="18" t="s">
        <v>55</v>
      </c>
      <c r="G8" s="18" t="s">
        <v>56</v>
      </c>
      <c r="H8" s="24" t="s">
        <v>57</v>
      </c>
      <c r="I8" s="15" t="s">
        <v>58</v>
      </c>
      <c r="J8" s="64">
        <v>628385</v>
      </c>
      <c r="K8" s="20">
        <f>100%</f>
        <v>1</v>
      </c>
      <c r="L8" s="17" t="s">
        <v>59</v>
      </c>
      <c r="M8" s="17" t="s">
        <v>60</v>
      </c>
      <c r="N8" s="17" t="s">
        <v>61</v>
      </c>
      <c r="O8" s="48">
        <v>0.33</v>
      </c>
      <c r="P8" s="6"/>
    </row>
    <row r="9" spans="1:16" ht="267" customHeight="1" x14ac:dyDescent="0.35">
      <c r="A9" s="11">
        <f t="shared" si="3"/>
        <v>6</v>
      </c>
      <c r="B9" s="12">
        <f t="shared" si="4"/>
        <v>6</v>
      </c>
      <c r="C9" s="47" t="s">
        <v>62</v>
      </c>
      <c r="D9" s="13" t="s">
        <v>63</v>
      </c>
      <c r="E9" s="22" t="s">
        <v>26</v>
      </c>
      <c r="F9" s="17" t="s">
        <v>64</v>
      </c>
      <c r="G9" s="18" t="s">
        <v>65</v>
      </c>
      <c r="H9" s="15" t="s">
        <v>29</v>
      </c>
      <c r="I9" s="15" t="s">
        <v>66</v>
      </c>
      <c r="J9" s="64">
        <v>50000</v>
      </c>
      <c r="K9" s="20">
        <f>21%</f>
        <v>0.21</v>
      </c>
      <c r="L9" s="17" t="s">
        <v>67</v>
      </c>
      <c r="M9" s="15" t="s">
        <v>29</v>
      </c>
      <c r="N9" s="17" t="s">
        <v>68</v>
      </c>
      <c r="O9" s="48">
        <v>0.05</v>
      </c>
      <c r="P9" s="6"/>
    </row>
    <row r="10" spans="1:16" ht="207" customHeight="1" x14ac:dyDescent="0.35">
      <c r="A10" s="11">
        <f t="shared" si="3"/>
        <v>7</v>
      </c>
      <c r="B10" s="12">
        <f t="shared" si="4"/>
        <v>7</v>
      </c>
      <c r="C10" s="47" t="s">
        <v>69</v>
      </c>
      <c r="D10" s="13" t="s">
        <v>70</v>
      </c>
      <c r="E10" s="22" t="s">
        <v>26</v>
      </c>
      <c r="F10" s="17" t="s">
        <v>71</v>
      </c>
      <c r="G10" s="18" t="s">
        <v>72</v>
      </c>
      <c r="H10" s="15" t="s">
        <v>32</v>
      </c>
      <c r="I10" s="15" t="s">
        <v>20</v>
      </c>
      <c r="J10" s="64">
        <v>300000</v>
      </c>
      <c r="K10" s="20">
        <f>4%</f>
        <v>0.04</v>
      </c>
      <c r="L10" s="17" t="s">
        <v>73</v>
      </c>
      <c r="M10" s="15" t="s">
        <v>18</v>
      </c>
      <c r="N10" s="17" t="s">
        <v>68</v>
      </c>
      <c r="O10" s="48">
        <v>0.05</v>
      </c>
      <c r="P10" s="6"/>
    </row>
    <row r="11" spans="1:16" ht="301.5" customHeight="1" x14ac:dyDescent="0.35">
      <c r="A11" s="11">
        <f t="shared" si="3"/>
        <v>8</v>
      </c>
      <c r="B11" s="12">
        <f t="shared" si="4"/>
        <v>8</v>
      </c>
      <c r="C11" s="47" t="s">
        <v>74</v>
      </c>
      <c r="D11" s="13" t="s">
        <v>75</v>
      </c>
      <c r="E11" s="22" t="s">
        <v>26</v>
      </c>
      <c r="F11" s="17" t="s">
        <v>76</v>
      </c>
      <c r="G11" s="18" t="s">
        <v>77</v>
      </c>
      <c r="H11" s="19" t="s">
        <v>78</v>
      </c>
      <c r="I11" s="15" t="s">
        <v>40</v>
      </c>
      <c r="J11" s="64">
        <v>3110000</v>
      </c>
      <c r="K11" s="20">
        <f>12%</f>
        <v>0.12</v>
      </c>
      <c r="L11" s="17" t="s">
        <v>79</v>
      </c>
      <c r="M11" s="17" t="s">
        <v>80</v>
      </c>
      <c r="N11" s="17" t="s">
        <v>81</v>
      </c>
      <c r="O11" s="48">
        <v>0.33</v>
      </c>
      <c r="P11" s="6"/>
    </row>
    <row r="12" spans="1:16" ht="300" customHeight="1" x14ac:dyDescent="0.35">
      <c r="A12" s="11" t="e">
        <f>+#REF!+1</f>
        <v>#REF!</v>
      </c>
      <c r="B12" s="12">
        <f>B11+1</f>
        <v>9</v>
      </c>
      <c r="C12" s="47" t="s">
        <v>82</v>
      </c>
      <c r="D12" s="13" t="s">
        <v>83</v>
      </c>
      <c r="E12" s="22" t="s">
        <v>26</v>
      </c>
      <c r="F12" s="17" t="s">
        <v>84</v>
      </c>
      <c r="G12" s="18" t="s">
        <v>85</v>
      </c>
      <c r="H12" s="29" t="s">
        <v>86</v>
      </c>
      <c r="I12" s="15" t="s">
        <v>40</v>
      </c>
      <c r="J12" s="64">
        <v>150000</v>
      </c>
      <c r="K12" s="20">
        <f>7%</f>
        <v>7.0000000000000007E-2</v>
      </c>
      <c r="L12" s="17" t="s">
        <v>87</v>
      </c>
      <c r="M12" s="15" t="s">
        <v>32</v>
      </c>
      <c r="N12" s="17" t="s">
        <v>88</v>
      </c>
      <c r="O12" s="48">
        <v>0.05</v>
      </c>
      <c r="P12" s="6"/>
    </row>
    <row r="13" spans="1:16" ht="365.25" customHeight="1" x14ac:dyDescent="0.35">
      <c r="A13" s="30" t="e">
        <f>+#REF!+1</f>
        <v>#REF!</v>
      </c>
      <c r="B13" s="12">
        <f t="shared" ref="B13:B19" si="5">B12+1</f>
        <v>10</v>
      </c>
      <c r="C13" s="47" t="s">
        <v>89</v>
      </c>
      <c r="D13" s="13" t="s">
        <v>90</v>
      </c>
      <c r="E13" s="31" t="s">
        <v>46</v>
      </c>
      <c r="F13" s="32" t="s">
        <v>91</v>
      </c>
      <c r="G13" s="32" t="s">
        <v>92</v>
      </c>
      <c r="H13" s="24" t="s">
        <v>93</v>
      </c>
      <c r="I13" s="16" t="s">
        <v>20</v>
      </c>
      <c r="J13" s="65">
        <v>195000</v>
      </c>
      <c r="K13" s="33">
        <f>17%</f>
        <v>0.17</v>
      </c>
      <c r="L13" s="25" t="s">
        <v>94</v>
      </c>
      <c r="M13" s="25" t="s">
        <v>95</v>
      </c>
      <c r="N13" s="25" t="s">
        <v>96</v>
      </c>
      <c r="O13" s="50">
        <v>0.33</v>
      </c>
      <c r="P13" s="6"/>
    </row>
    <row r="14" spans="1:16" ht="207" customHeight="1" x14ac:dyDescent="0.35">
      <c r="A14" s="11" t="e">
        <f t="shared" ref="A14:A19" si="6">+A13+1</f>
        <v>#REF!</v>
      </c>
      <c r="B14" s="12">
        <f t="shared" si="5"/>
        <v>11</v>
      </c>
      <c r="C14" s="47" t="s">
        <v>97</v>
      </c>
      <c r="D14" s="13" t="s">
        <v>98</v>
      </c>
      <c r="E14" s="22" t="s">
        <v>26</v>
      </c>
      <c r="F14" s="25" t="s">
        <v>99</v>
      </c>
      <c r="G14" s="32" t="s">
        <v>100</v>
      </c>
      <c r="H14" s="15" t="s">
        <v>34</v>
      </c>
      <c r="I14" s="15" t="s">
        <v>40</v>
      </c>
      <c r="J14" s="64">
        <v>250000</v>
      </c>
      <c r="K14" s="34">
        <f>13%</f>
        <v>0.13</v>
      </c>
      <c r="L14" s="25" t="s">
        <v>101</v>
      </c>
      <c r="M14" s="25" t="s">
        <v>102</v>
      </c>
      <c r="N14" s="25" t="s">
        <v>103</v>
      </c>
      <c r="O14" s="48">
        <v>0.2</v>
      </c>
      <c r="P14" s="6"/>
    </row>
    <row r="15" spans="1:16" ht="253.5" customHeight="1" x14ac:dyDescent="0.35">
      <c r="A15" s="11" t="e">
        <f t="shared" si="6"/>
        <v>#REF!</v>
      </c>
      <c r="B15" s="12">
        <f t="shared" si="5"/>
        <v>12</v>
      </c>
      <c r="C15" s="47" t="s">
        <v>104</v>
      </c>
      <c r="D15" s="13" t="s">
        <v>105</v>
      </c>
      <c r="E15" s="35" t="s">
        <v>46</v>
      </c>
      <c r="F15" s="17" t="s">
        <v>106</v>
      </c>
      <c r="G15" s="17" t="s">
        <v>107</v>
      </c>
      <c r="H15" s="19" t="s">
        <v>108</v>
      </c>
      <c r="I15" s="15" t="s">
        <v>40</v>
      </c>
      <c r="J15" s="64">
        <v>424790</v>
      </c>
      <c r="K15" s="20">
        <f>50%</f>
        <v>0.5</v>
      </c>
      <c r="L15" s="18" t="s">
        <v>109</v>
      </c>
      <c r="M15" s="18" t="s">
        <v>110</v>
      </c>
      <c r="N15" s="17" t="s">
        <v>111</v>
      </c>
      <c r="O15" s="48">
        <v>0.25</v>
      </c>
      <c r="P15" s="36"/>
    </row>
    <row r="16" spans="1:16" ht="291" customHeight="1" x14ac:dyDescent="0.35">
      <c r="A16" s="11" t="e">
        <f t="shared" si="6"/>
        <v>#REF!</v>
      </c>
      <c r="B16" s="12">
        <f t="shared" si="5"/>
        <v>13</v>
      </c>
      <c r="C16" s="47" t="s">
        <v>112</v>
      </c>
      <c r="D16" s="13" t="s">
        <v>113</v>
      </c>
      <c r="E16" s="35" t="s">
        <v>46</v>
      </c>
      <c r="F16" s="17" t="s">
        <v>114</v>
      </c>
      <c r="G16" s="17" t="s">
        <v>115</v>
      </c>
      <c r="H16" s="19" t="s">
        <v>116</v>
      </c>
      <c r="I16" s="16" t="s">
        <v>20</v>
      </c>
      <c r="J16" s="64">
        <v>8000000</v>
      </c>
      <c r="K16" s="37">
        <f>55%</f>
        <v>0.55000000000000004</v>
      </c>
      <c r="L16" s="17" t="s">
        <v>117</v>
      </c>
      <c r="M16" s="17" t="s">
        <v>118</v>
      </c>
      <c r="N16" s="17" t="s">
        <v>119</v>
      </c>
      <c r="O16" s="48">
        <v>0.25</v>
      </c>
      <c r="P16" s="6"/>
    </row>
    <row r="17" spans="1:16" ht="279" customHeight="1" x14ac:dyDescent="0.35">
      <c r="A17" s="38" t="e">
        <f t="shared" si="6"/>
        <v>#REF!</v>
      </c>
      <c r="B17" s="39">
        <f t="shared" si="5"/>
        <v>14</v>
      </c>
      <c r="C17" s="47" t="s">
        <v>120</v>
      </c>
      <c r="D17" s="13" t="s">
        <v>121</v>
      </c>
      <c r="E17" s="14" t="s">
        <v>15</v>
      </c>
      <c r="F17" s="17" t="s">
        <v>122</v>
      </c>
      <c r="G17" s="17" t="s">
        <v>123</v>
      </c>
      <c r="H17" s="19" t="s">
        <v>124</v>
      </c>
      <c r="I17" s="15" t="s">
        <v>40</v>
      </c>
      <c r="J17" s="64">
        <v>525000</v>
      </c>
      <c r="K17" s="20">
        <v>0.38</v>
      </c>
      <c r="L17" s="17" t="s">
        <v>125</v>
      </c>
      <c r="M17" s="17" t="s">
        <v>126</v>
      </c>
      <c r="N17" s="17" t="s">
        <v>127</v>
      </c>
      <c r="O17" s="48">
        <v>0.4</v>
      </c>
      <c r="P17" s="6"/>
    </row>
    <row r="18" spans="1:16" ht="241.5" customHeight="1" x14ac:dyDescent="0.35">
      <c r="A18" s="38" t="e">
        <f t="shared" si="6"/>
        <v>#REF!</v>
      </c>
      <c r="B18" s="39">
        <f t="shared" si="5"/>
        <v>15</v>
      </c>
      <c r="C18" s="47" t="s">
        <v>128</v>
      </c>
      <c r="D18" s="13" t="s">
        <v>129</v>
      </c>
      <c r="E18" s="14" t="s">
        <v>15</v>
      </c>
      <c r="F18" s="17" t="s">
        <v>130</v>
      </c>
      <c r="G18" s="17" t="s">
        <v>131</v>
      </c>
      <c r="H18" s="15" t="s">
        <v>34</v>
      </c>
      <c r="I18" s="15" t="s">
        <v>40</v>
      </c>
      <c r="J18" s="64">
        <v>155000</v>
      </c>
      <c r="K18" s="20">
        <f>35%</f>
        <v>0.35</v>
      </c>
      <c r="L18" s="17" t="s">
        <v>132</v>
      </c>
      <c r="M18" s="17" t="s">
        <v>133</v>
      </c>
      <c r="N18" s="17" t="s">
        <v>134</v>
      </c>
      <c r="O18" s="48">
        <v>0.25</v>
      </c>
      <c r="P18" s="6"/>
    </row>
    <row r="19" spans="1:16" ht="223.5" customHeight="1" thickBot="1" x14ac:dyDescent="0.4">
      <c r="A19" s="38" t="e">
        <f t="shared" si="6"/>
        <v>#REF!</v>
      </c>
      <c r="B19" s="39">
        <f t="shared" si="5"/>
        <v>16</v>
      </c>
      <c r="C19" s="51" t="s">
        <v>135</v>
      </c>
      <c r="D19" s="52" t="s">
        <v>136</v>
      </c>
      <c r="E19" s="53" t="s">
        <v>26</v>
      </c>
      <c r="F19" s="54" t="s">
        <v>137</v>
      </c>
      <c r="G19" s="55" t="s">
        <v>138</v>
      </c>
      <c r="H19" s="56" t="s">
        <v>139</v>
      </c>
      <c r="I19" s="57" t="s">
        <v>40</v>
      </c>
      <c r="J19" s="66">
        <v>250000</v>
      </c>
      <c r="K19" s="58">
        <f>33%</f>
        <v>0.33</v>
      </c>
      <c r="L19" s="54" t="s">
        <v>140</v>
      </c>
      <c r="M19" s="54" t="s">
        <v>141</v>
      </c>
      <c r="N19" s="54" t="s">
        <v>142</v>
      </c>
      <c r="O19" s="59">
        <v>0.25</v>
      </c>
      <c r="P19" s="6"/>
    </row>
    <row r="20" spans="1:16" ht="14.25" customHeight="1" x14ac:dyDescent="0.35">
      <c r="C20" s="40"/>
      <c r="D20" s="41"/>
    </row>
    <row r="21" spans="1:16" ht="14.25" customHeight="1" x14ac:dyDescent="0.35">
      <c r="C21" s="40"/>
      <c r="D21" s="41"/>
      <c r="J21" s="68"/>
      <c r="K21" s="42"/>
    </row>
    <row r="22" spans="1:16" ht="14.25" customHeight="1" x14ac:dyDescent="0.35">
      <c r="C22" s="40"/>
      <c r="D22" s="41"/>
    </row>
    <row r="23" spans="1:16" ht="14.25" customHeight="1" x14ac:dyDescent="0.35">
      <c r="C23" s="40"/>
      <c r="D23" s="41"/>
    </row>
    <row r="24" spans="1:16" ht="14.25" customHeight="1" x14ac:dyDescent="0.35">
      <c r="C24" s="40"/>
      <c r="D24" s="41"/>
    </row>
    <row r="25" spans="1:16" ht="14.25" customHeight="1" x14ac:dyDescent="0.35">
      <c r="C25" s="40"/>
      <c r="D25" s="41"/>
    </row>
    <row r="26" spans="1:16" ht="14.25" customHeight="1" x14ac:dyDescent="0.35">
      <c r="C26" s="40"/>
      <c r="D26" s="41"/>
    </row>
    <row r="27" spans="1:16" ht="14.25" customHeight="1" x14ac:dyDescent="0.35">
      <c r="C27" s="40"/>
      <c r="D27" s="41"/>
    </row>
    <row r="28" spans="1:16" ht="14.25" customHeight="1" x14ac:dyDescent="0.35">
      <c r="C28" s="40"/>
      <c r="D28" s="41"/>
    </row>
    <row r="29" spans="1:16" ht="14.25" customHeight="1" x14ac:dyDescent="0.35">
      <c r="C29" s="40"/>
      <c r="D29" s="41"/>
    </row>
    <row r="30" spans="1:16" ht="14.25" customHeight="1" x14ac:dyDescent="0.35">
      <c r="C30" s="40"/>
      <c r="D30" s="41"/>
    </row>
    <row r="31" spans="1:16" ht="14.25" customHeight="1" x14ac:dyDescent="0.35">
      <c r="C31" s="40"/>
      <c r="D31" s="41"/>
    </row>
    <row r="32" spans="1:16" ht="14.25" customHeight="1" x14ac:dyDescent="0.35">
      <c r="C32" s="40"/>
      <c r="D32" s="41"/>
    </row>
    <row r="33" spans="3:4" ht="14.25" customHeight="1" x14ac:dyDescent="0.35">
      <c r="C33" s="40"/>
      <c r="D33" s="41"/>
    </row>
    <row r="34" spans="3:4" ht="14.25" customHeight="1" x14ac:dyDescent="0.35">
      <c r="C34" s="40"/>
      <c r="D34" s="41"/>
    </row>
    <row r="35" spans="3:4" ht="14.25" customHeight="1" x14ac:dyDescent="0.35">
      <c r="C35" s="40"/>
      <c r="D35" s="41"/>
    </row>
    <row r="36" spans="3:4" ht="14.25" customHeight="1" x14ac:dyDescent="0.35">
      <c r="C36" s="40"/>
      <c r="D36" s="41"/>
    </row>
    <row r="37" spans="3:4" ht="14.25" customHeight="1" x14ac:dyDescent="0.35">
      <c r="C37" s="40"/>
      <c r="D37" s="41"/>
    </row>
    <row r="38" spans="3:4" ht="14.25" customHeight="1" x14ac:dyDescent="0.35">
      <c r="C38" s="40"/>
      <c r="D38" s="41"/>
    </row>
    <row r="39" spans="3:4" ht="14.25" customHeight="1" x14ac:dyDescent="0.35">
      <c r="C39" s="40"/>
      <c r="D39" s="41"/>
    </row>
    <row r="40" spans="3:4" ht="14.25" customHeight="1" x14ac:dyDescent="0.35">
      <c r="C40" s="40"/>
      <c r="D40" s="41"/>
    </row>
    <row r="41" spans="3:4" ht="14.25" customHeight="1" x14ac:dyDescent="0.35">
      <c r="C41" s="40"/>
      <c r="D41" s="41"/>
    </row>
    <row r="42" spans="3:4" ht="14.25" customHeight="1" x14ac:dyDescent="0.35">
      <c r="C42" s="40"/>
      <c r="D42" s="41"/>
    </row>
    <row r="43" spans="3:4" ht="14.25" customHeight="1" x14ac:dyDescent="0.35">
      <c r="C43" s="40"/>
      <c r="D43" s="41"/>
    </row>
    <row r="44" spans="3:4" ht="14.25" customHeight="1" x14ac:dyDescent="0.35">
      <c r="C44" s="40"/>
      <c r="D44" s="41"/>
    </row>
    <row r="45" spans="3:4" ht="14.25" customHeight="1" x14ac:dyDescent="0.35">
      <c r="C45" s="40"/>
      <c r="D45" s="41"/>
    </row>
    <row r="46" spans="3:4" ht="14.25" customHeight="1" x14ac:dyDescent="0.35">
      <c r="C46" s="40"/>
      <c r="D46" s="41"/>
    </row>
    <row r="47" spans="3:4" ht="14.25" customHeight="1" x14ac:dyDescent="0.35">
      <c r="C47" s="40"/>
      <c r="D47" s="41"/>
    </row>
    <row r="48" spans="3:4" ht="14.25" customHeight="1" x14ac:dyDescent="0.35">
      <c r="C48" s="40"/>
      <c r="D48" s="41"/>
    </row>
    <row r="49" spans="3:4" ht="14.25" customHeight="1" x14ac:dyDescent="0.35">
      <c r="C49" s="40"/>
      <c r="D49" s="41"/>
    </row>
    <row r="50" spans="3:4" ht="14.25" customHeight="1" x14ac:dyDescent="0.35">
      <c r="C50" s="40"/>
      <c r="D50" s="41"/>
    </row>
    <row r="51" spans="3:4" ht="14.25" customHeight="1" x14ac:dyDescent="0.35">
      <c r="C51" s="40"/>
      <c r="D51" s="41"/>
    </row>
    <row r="52" spans="3:4" ht="14.25" customHeight="1" x14ac:dyDescent="0.35">
      <c r="C52" s="40"/>
      <c r="D52" s="41"/>
    </row>
    <row r="53" spans="3:4" ht="14.25" customHeight="1" x14ac:dyDescent="0.35">
      <c r="C53" s="40"/>
      <c r="D53" s="41"/>
    </row>
    <row r="54" spans="3:4" ht="14.25" customHeight="1" x14ac:dyDescent="0.35">
      <c r="C54" s="40"/>
      <c r="D54" s="41"/>
    </row>
    <row r="55" spans="3:4" ht="14.25" customHeight="1" x14ac:dyDescent="0.35">
      <c r="C55" s="40"/>
      <c r="D55" s="41"/>
    </row>
    <row r="56" spans="3:4" ht="14.25" customHeight="1" x14ac:dyDescent="0.35">
      <c r="C56" s="40"/>
      <c r="D56" s="41"/>
    </row>
    <row r="57" spans="3:4" ht="14.25" customHeight="1" x14ac:dyDescent="0.35">
      <c r="C57" s="40"/>
      <c r="D57" s="41"/>
    </row>
    <row r="58" spans="3:4" ht="14.25" customHeight="1" x14ac:dyDescent="0.35">
      <c r="C58" s="40"/>
      <c r="D58" s="41"/>
    </row>
    <row r="59" spans="3:4" ht="14.25" customHeight="1" x14ac:dyDescent="0.35">
      <c r="C59" s="40"/>
      <c r="D59" s="41"/>
    </row>
    <row r="60" spans="3:4" ht="14.25" customHeight="1" x14ac:dyDescent="0.35">
      <c r="C60" s="40"/>
      <c r="D60" s="41"/>
    </row>
    <row r="61" spans="3:4" ht="14.25" customHeight="1" x14ac:dyDescent="0.35">
      <c r="C61" s="40"/>
      <c r="D61" s="41"/>
    </row>
    <row r="62" spans="3:4" ht="14.25" customHeight="1" x14ac:dyDescent="0.35">
      <c r="C62" s="40"/>
      <c r="D62" s="41"/>
    </row>
    <row r="63" spans="3:4" ht="14.25" customHeight="1" x14ac:dyDescent="0.35">
      <c r="C63" s="40"/>
      <c r="D63" s="41"/>
    </row>
    <row r="64" spans="3:4" ht="14.25" customHeight="1" x14ac:dyDescent="0.35">
      <c r="C64" s="40"/>
      <c r="D64" s="41"/>
    </row>
    <row r="65" spans="3:4" ht="14.25" customHeight="1" x14ac:dyDescent="0.35">
      <c r="C65" s="40"/>
      <c r="D65" s="41"/>
    </row>
    <row r="66" spans="3:4" ht="14.25" customHeight="1" x14ac:dyDescent="0.35">
      <c r="C66" s="40"/>
      <c r="D66" s="41"/>
    </row>
    <row r="67" spans="3:4" ht="14.25" customHeight="1" x14ac:dyDescent="0.35">
      <c r="C67" s="40"/>
      <c r="D67" s="41"/>
    </row>
    <row r="68" spans="3:4" ht="14.25" customHeight="1" x14ac:dyDescent="0.35">
      <c r="C68" s="40"/>
      <c r="D68" s="41"/>
    </row>
    <row r="69" spans="3:4" ht="14.25" customHeight="1" x14ac:dyDescent="0.35">
      <c r="C69" s="40"/>
      <c r="D69" s="41"/>
    </row>
    <row r="70" spans="3:4" ht="14.25" customHeight="1" x14ac:dyDescent="0.35">
      <c r="C70" s="40"/>
      <c r="D70" s="41"/>
    </row>
    <row r="71" spans="3:4" ht="14.25" customHeight="1" x14ac:dyDescent="0.35">
      <c r="C71" s="40"/>
      <c r="D71" s="41"/>
    </row>
    <row r="72" spans="3:4" ht="14.25" customHeight="1" x14ac:dyDescent="0.35">
      <c r="C72" s="40"/>
      <c r="D72" s="41"/>
    </row>
    <row r="73" spans="3:4" ht="14.25" customHeight="1" x14ac:dyDescent="0.35">
      <c r="C73" s="40"/>
      <c r="D73" s="41"/>
    </row>
    <row r="74" spans="3:4" ht="14.25" customHeight="1" x14ac:dyDescent="0.35">
      <c r="C74" s="40"/>
      <c r="D74" s="41"/>
    </row>
    <row r="75" spans="3:4" ht="14.25" customHeight="1" x14ac:dyDescent="0.35">
      <c r="C75" s="40"/>
      <c r="D75" s="41"/>
    </row>
    <row r="76" spans="3:4" ht="14.25" customHeight="1" x14ac:dyDescent="0.35">
      <c r="C76" s="40"/>
      <c r="D76" s="41"/>
    </row>
    <row r="77" spans="3:4" ht="14.25" customHeight="1" x14ac:dyDescent="0.35">
      <c r="C77" s="40"/>
      <c r="D77" s="41"/>
    </row>
    <row r="78" spans="3:4" ht="14.25" customHeight="1" x14ac:dyDescent="0.35">
      <c r="C78" s="40"/>
      <c r="D78" s="41"/>
    </row>
    <row r="79" spans="3:4" ht="14.25" customHeight="1" x14ac:dyDescent="0.35">
      <c r="C79" s="40"/>
      <c r="D79" s="41"/>
    </row>
    <row r="80" spans="3:4" ht="14.25" customHeight="1" x14ac:dyDescent="0.35">
      <c r="C80" s="40"/>
      <c r="D80" s="41"/>
    </row>
    <row r="81" spans="3:4" ht="14.25" customHeight="1" x14ac:dyDescent="0.35">
      <c r="C81" s="40"/>
      <c r="D81" s="41"/>
    </row>
    <row r="82" spans="3:4" ht="14.25" customHeight="1" x14ac:dyDescent="0.35">
      <c r="C82" s="40"/>
      <c r="D82" s="41"/>
    </row>
    <row r="83" spans="3:4" ht="14.25" customHeight="1" x14ac:dyDescent="0.35">
      <c r="C83" s="40"/>
      <c r="D83" s="41"/>
    </row>
    <row r="84" spans="3:4" ht="14.25" customHeight="1" x14ac:dyDescent="0.35">
      <c r="C84" s="40"/>
      <c r="D84" s="41"/>
    </row>
    <row r="85" spans="3:4" ht="14.25" customHeight="1" x14ac:dyDescent="0.35">
      <c r="C85" s="40"/>
      <c r="D85" s="41"/>
    </row>
    <row r="86" spans="3:4" ht="14.25" customHeight="1" x14ac:dyDescent="0.35">
      <c r="C86" s="40"/>
      <c r="D86" s="41"/>
    </row>
    <row r="87" spans="3:4" ht="14.25" customHeight="1" x14ac:dyDescent="0.35">
      <c r="C87" s="40"/>
      <c r="D87" s="41"/>
    </row>
    <row r="88" spans="3:4" ht="14.25" customHeight="1" x14ac:dyDescent="0.35">
      <c r="C88" s="40"/>
      <c r="D88" s="41"/>
    </row>
    <row r="89" spans="3:4" ht="14.25" customHeight="1" x14ac:dyDescent="0.35">
      <c r="C89" s="40"/>
      <c r="D89" s="41"/>
    </row>
    <row r="90" spans="3:4" ht="14.25" customHeight="1" x14ac:dyDescent="0.35">
      <c r="C90" s="40"/>
      <c r="D90" s="41"/>
    </row>
    <row r="91" spans="3:4" ht="14.25" customHeight="1" x14ac:dyDescent="0.35">
      <c r="C91" s="40"/>
      <c r="D91" s="41"/>
    </row>
    <row r="92" spans="3:4" ht="14.25" customHeight="1" x14ac:dyDescent="0.35">
      <c r="C92" s="40"/>
      <c r="D92" s="41"/>
    </row>
    <row r="93" spans="3:4" ht="14.25" customHeight="1" x14ac:dyDescent="0.35">
      <c r="C93" s="40"/>
      <c r="D93" s="41"/>
    </row>
    <row r="94" spans="3:4" ht="14.25" customHeight="1" x14ac:dyDescent="0.35">
      <c r="C94" s="40"/>
      <c r="D94" s="41"/>
    </row>
    <row r="95" spans="3:4" ht="14.25" customHeight="1" x14ac:dyDescent="0.35">
      <c r="C95" s="40"/>
      <c r="D95" s="41"/>
    </row>
    <row r="96" spans="3:4" ht="14.25" customHeight="1" x14ac:dyDescent="0.35">
      <c r="C96" s="40"/>
      <c r="D96" s="41"/>
    </row>
    <row r="97" spans="3:4" ht="14.25" customHeight="1" x14ac:dyDescent="0.35">
      <c r="C97" s="40"/>
      <c r="D97" s="41"/>
    </row>
    <row r="98" spans="3:4" ht="14.25" customHeight="1" x14ac:dyDescent="0.35">
      <c r="C98" s="40"/>
      <c r="D98" s="41"/>
    </row>
    <row r="99" spans="3:4" ht="14.25" customHeight="1" x14ac:dyDescent="0.35">
      <c r="C99" s="40"/>
      <c r="D99" s="41"/>
    </row>
    <row r="100" spans="3:4" ht="14.25" customHeight="1" x14ac:dyDescent="0.35">
      <c r="C100" s="40"/>
      <c r="D100" s="41"/>
    </row>
    <row r="101" spans="3:4" ht="14.25" customHeight="1" x14ac:dyDescent="0.35">
      <c r="C101" s="40"/>
      <c r="D101" s="41"/>
    </row>
    <row r="102" spans="3:4" ht="14.25" customHeight="1" x14ac:dyDescent="0.35">
      <c r="C102" s="40"/>
      <c r="D102" s="41"/>
    </row>
    <row r="103" spans="3:4" ht="14.25" customHeight="1" x14ac:dyDescent="0.35">
      <c r="C103" s="40"/>
      <c r="D103" s="41"/>
    </row>
    <row r="104" spans="3:4" ht="14.25" customHeight="1" x14ac:dyDescent="0.35">
      <c r="C104" s="40"/>
      <c r="D104" s="41"/>
    </row>
    <row r="105" spans="3:4" ht="14.25" customHeight="1" x14ac:dyDescent="0.35">
      <c r="C105" s="40"/>
      <c r="D105" s="41"/>
    </row>
    <row r="106" spans="3:4" ht="14.25" customHeight="1" x14ac:dyDescent="0.35">
      <c r="C106" s="40"/>
      <c r="D106" s="41"/>
    </row>
    <row r="107" spans="3:4" ht="14.25" customHeight="1" x14ac:dyDescent="0.35">
      <c r="C107" s="40"/>
      <c r="D107" s="41"/>
    </row>
    <row r="108" spans="3:4" ht="14.25" customHeight="1" x14ac:dyDescent="0.35">
      <c r="C108" s="40"/>
      <c r="D108" s="41"/>
    </row>
    <row r="109" spans="3:4" ht="14.25" customHeight="1" x14ac:dyDescent="0.35">
      <c r="C109" s="40"/>
      <c r="D109" s="41"/>
    </row>
    <row r="110" spans="3:4" ht="14.25" customHeight="1" x14ac:dyDescent="0.35">
      <c r="C110" s="40"/>
      <c r="D110" s="41"/>
    </row>
    <row r="111" spans="3:4" ht="14.25" customHeight="1" x14ac:dyDescent="0.35">
      <c r="C111" s="40"/>
      <c r="D111" s="41"/>
    </row>
    <row r="112" spans="3:4" ht="14.25" customHeight="1" x14ac:dyDescent="0.35">
      <c r="C112" s="40"/>
      <c r="D112" s="41"/>
    </row>
    <row r="113" spans="3:4" ht="14.25" customHeight="1" x14ac:dyDescent="0.35">
      <c r="C113" s="40"/>
      <c r="D113" s="41"/>
    </row>
    <row r="114" spans="3:4" ht="14.25" customHeight="1" x14ac:dyDescent="0.35">
      <c r="C114" s="40"/>
      <c r="D114" s="41"/>
    </row>
    <row r="115" spans="3:4" ht="14.25" customHeight="1" x14ac:dyDescent="0.35">
      <c r="C115" s="40"/>
      <c r="D115" s="41"/>
    </row>
    <row r="116" spans="3:4" ht="14.25" customHeight="1" x14ac:dyDescent="0.35">
      <c r="C116" s="40"/>
      <c r="D116" s="41"/>
    </row>
    <row r="117" spans="3:4" ht="14.25" customHeight="1" x14ac:dyDescent="0.35">
      <c r="C117" s="40"/>
      <c r="D117" s="41"/>
    </row>
    <row r="118" spans="3:4" ht="14.25" customHeight="1" x14ac:dyDescent="0.35">
      <c r="C118" s="40"/>
      <c r="D118" s="41"/>
    </row>
    <row r="119" spans="3:4" ht="14.25" customHeight="1" x14ac:dyDescent="0.35">
      <c r="C119" s="40"/>
      <c r="D119" s="41"/>
    </row>
    <row r="120" spans="3:4" ht="14.25" customHeight="1" x14ac:dyDescent="0.35">
      <c r="C120" s="40"/>
      <c r="D120" s="41"/>
    </row>
    <row r="121" spans="3:4" ht="14.25" customHeight="1" x14ac:dyDescent="0.35">
      <c r="C121" s="40"/>
      <c r="D121" s="41"/>
    </row>
    <row r="122" spans="3:4" ht="14.25" customHeight="1" x14ac:dyDescent="0.35">
      <c r="C122" s="40"/>
      <c r="D122" s="41"/>
    </row>
    <row r="123" spans="3:4" ht="14.25" customHeight="1" x14ac:dyDescent="0.35">
      <c r="C123" s="40"/>
      <c r="D123" s="41"/>
    </row>
    <row r="124" spans="3:4" ht="14.25" customHeight="1" x14ac:dyDescent="0.35">
      <c r="C124" s="40"/>
      <c r="D124" s="41"/>
    </row>
    <row r="125" spans="3:4" ht="14.25" customHeight="1" x14ac:dyDescent="0.35">
      <c r="C125" s="40"/>
      <c r="D125" s="41"/>
    </row>
    <row r="126" spans="3:4" ht="14.25" customHeight="1" x14ac:dyDescent="0.35">
      <c r="C126" s="40"/>
      <c r="D126" s="41"/>
    </row>
    <row r="127" spans="3:4" ht="14.25" customHeight="1" x14ac:dyDescent="0.35">
      <c r="C127" s="40"/>
      <c r="D127" s="41"/>
    </row>
    <row r="128" spans="3:4" ht="14.25" customHeight="1" x14ac:dyDescent="0.35">
      <c r="C128" s="40"/>
      <c r="D128" s="41"/>
    </row>
    <row r="129" spans="3:4" ht="14.25" customHeight="1" x14ac:dyDescent="0.35">
      <c r="C129" s="40"/>
      <c r="D129" s="41"/>
    </row>
    <row r="130" spans="3:4" ht="14.25" customHeight="1" x14ac:dyDescent="0.35">
      <c r="C130" s="40"/>
      <c r="D130" s="41"/>
    </row>
    <row r="131" spans="3:4" ht="14.25" customHeight="1" x14ac:dyDescent="0.35">
      <c r="C131" s="40"/>
      <c r="D131" s="41"/>
    </row>
    <row r="132" spans="3:4" ht="14.25" customHeight="1" x14ac:dyDescent="0.35">
      <c r="C132" s="40"/>
      <c r="D132" s="41"/>
    </row>
    <row r="133" spans="3:4" ht="14.25" customHeight="1" x14ac:dyDescent="0.35">
      <c r="C133" s="40"/>
      <c r="D133" s="41"/>
    </row>
    <row r="134" spans="3:4" ht="14.25" customHeight="1" x14ac:dyDescent="0.35">
      <c r="C134" s="40"/>
      <c r="D134" s="41"/>
    </row>
    <row r="135" spans="3:4" ht="14.25" customHeight="1" x14ac:dyDescent="0.35">
      <c r="C135" s="40"/>
      <c r="D135" s="41"/>
    </row>
    <row r="136" spans="3:4" ht="14.25" customHeight="1" x14ac:dyDescent="0.35">
      <c r="C136" s="40"/>
      <c r="D136" s="41"/>
    </row>
    <row r="137" spans="3:4" ht="14.25" customHeight="1" x14ac:dyDescent="0.35">
      <c r="C137" s="40"/>
      <c r="D137" s="41"/>
    </row>
    <row r="138" spans="3:4" ht="14.25" customHeight="1" x14ac:dyDescent="0.35">
      <c r="C138" s="40"/>
      <c r="D138" s="41"/>
    </row>
    <row r="139" spans="3:4" ht="14.25" customHeight="1" x14ac:dyDescent="0.35">
      <c r="C139" s="40"/>
      <c r="D139" s="41"/>
    </row>
    <row r="140" spans="3:4" ht="14.25" customHeight="1" x14ac:dyDescent="0.35">
      <c r="C140" s="40"/>
      <c r="D140" s="41"/>
    </row>
    <row r="141" spans="3:4" ht="14.25" customHeight="1" x14ac:dyDescent="0.35">
      <c r="C141" s="40"/>
      <c r="D141" s="41"/>
    </row>
    <row r="142" spans="3:4" ht="14.25" customHeight="1" x14ac:dyDescent="0.35">
      <c r="C142" s="40"/>
      <c r="D142" s="41"/>
    </row>
    <row r="143" spans="3:4" ht="14.25" customHeight="1" x14ac:dyDescent="0.35">
      <c r="C143" s="40"/>
      <c r="D143" s="41"/>
    </row>
    <row r="144" spans="3:4" ht="14.25" customHeight="1" x14ac:dyDescent="0.35">
      <c r="C144" s="40"/>
      <c r="D144" s="41"/>
    </row>
    <row r="145" spans="3:4" ht="14.25" customHeight="1" x14ac:dyDescent="0.35">
      <c r="C145" s="40"/>
      <c r="D145" s="41"/>
    </row>
    <row r="146" spans="3:4" ht="14.25" customHeight="1" x14ac:dyDescent="0.35">
      <c r="C146" s="40"/>
      <c r="D146" s="41"/>
    </row>
    <row r="147" spans="3:4" ht="14.25" customHeight="1" x14ac:dyDescent="0.35">
      <c r="C147" s="40"/>
      <c r="D147" s="41"/>
    </row>
    <row r="148" spans="3:4" ht="14.25" customHeight="1" x14ac:dyDescent="0.35">
      <c r="C148" s="40"/>
      <c r="D148" s="41"/>
    </row>
    <row r="149" spans="3:4" ht="14.25" customHeight="1" x14ac:dyDescent="0.35">
      <c r="C149" s="40"/>
      <c r="D149" s="41"/>
    </row>
    <row r="150" spans="3:4" ht="14.25" customHeight="1" x14ac:dyDescent="0.35">
      <c r="C150" s="40"/>
      <c r="D150" s="41"/>
    </row>
    <row r="151" spans="3:4" ht="14.25" customHeight="1" x14ac:dyDescent="0.35">
      <c r="C151" s="40"/>
      <c r="D151" s="41"/>
    </row>
    <row r="152" spans="3:4" ht="14.25" customHeight="1" x14ac:dyDescent="0.35">
      <c r="C152" s="40"/>
      <c r="D152" s="41"/>
    </row>
    <row r="153" spans="3:4" ht="14.25" customHeight="1" x14ac:dyDescent="0.35">
      <c r="C153" s="40"/>
      <c r="D153" s="41"/>
    </row>
    <row r="154" spans="3:4" ht="14.25" customHeight="1" x14ac:dyDescent="0.35">
      <c r="C154" s="40"/>
      <c r="D154" s="41"/>
    </row>
    <row r="155" spans="3:4" ht="14.25" customHeight="1" x14ac:dyDescent="0.35">
      <c r="C155" s="40"/>
      <c r="D155" s="41"/>
    </row>
    <row r="156" spans="3:4" ht="14.25" customHeight="1" x14ac:dyDescent="0.35">
      <c r="C156" s="40"/>
      <c r="D156" s="41"/>
    </row>
    <row r="157" spans="3:4" ht="14.25" customHeight="1" x14ac:dyDescent="0.35">
      <c r="C157" s="40"/>
      <c r="D157" s="41"/>
    </row>
    <row r="158" spans="3:4" ht="14.25" customHeight="1" x14ac:dyDescent="0.35">
      <c r="C158" s="40"/>
      <c r="D158" s="41"/>
    </row>
    <row r="159" spans="3:4" ht="14.25" customHeight="1" x14ac:dyDescent="0.35">
      <c r="C159" s="40"/>
      <c r="D159" s="41"/>
    </row>
    <row r="160" spans="3:4" ht="14.25" customHeight="1" x14ac:dyDescent="0.35">
      <c r="C160" s="40"/>
      <c r="D160" s="41"/>
    </row>
    <row r="161" spans="3:4" ht="14.25" customHeight="1" x14ac:dyDescent="0.35">
      <c r="C161" s="40"/>
      <c r="D161" s="41"/>
    </row>
    <row r="162" spans="3:4" ht="14.25" customHeight="1" x14ac:dyDescent="0.35">
      <c r="C162" s="40"/>
      <c r="D162" s="41"/>
    </row>
    <row r="163" spans="3:4" ht="14.25" customHeight="1" x14ac:dyDescent="0.35">
      <c r="C163" s="40"/>
      <c r="D163" s="41"/>
    </row>
    <row r="164" spans="3:4" ht="14.25" customHeight="1" x14ac:dyDescent="0.35">
      <c r="C164" s="40"/>
      <c r="D164" s="41"/>
    </row>
    <row r="165" spans="3:4" ht="14.25" customHeight="1" x14ac:dyDescent="0.35">
      <c r="C165" s="40"/>
      <c r="D165" s="41"/>
    </row>
    <row r="166" spans="3:4" ht="14.25" customHeight="1" x14ac:dyDescent="0.35">
      <c r="C166" s="40"/>
      <c r="D166" s="41"/>
    </row>
    <row r="167" spans="3:4" ht="14.25" customHeight="1" x14ac:dyDescent="0.35">
      <c r="C167" s="40"/>
      <c r="D167" s="41"/>
    </row>
    <row r="168" spans="3:4" ht="14.25" customHeight="1" x14ac:dyDescent="0.35">
      <c r="C168" s="40"/>
      <c r="D168" s="41"/>
    </row>
    <row r="169" spans="3:4" ht="14.25" customHeight="1" x14ac:dyDescent="0.35">
      <c r="C169" s="40"/>
      <c r="D169" s="41"/>
    </row>
    <row r="170" spans="3:4" ht="14.25" customHeight="1" x14ac:dyDescent="0.35">
      <c r="C170" s="40"/>
      <c r="D170" s="41"/>
    </row>
    <row r="171" spans="3:4" ht="14.25" customHeight="1" x14ac:dyDescent="0.35">
      <c r="C171" s="40"/>
      <c r="D171" s="41"/>
    </row>
    <row r="172" spans="3:4" ht="14.25" customHeight="1" x14ac:dyDescent="0.35">
      <c r="C172" s="40"/>
      <c r="D172" s="41"/>
    </row>
    <row r="173" spans="3:4" ht="14.25" customHeight="1" x14ac:dyDescent="0.35">
      <c r="C173" s="40"/>
      <c r="D173" s="41"/>
    </row>
    <row r="174" spans="3:4" ht="14.25" customHeight="1" x14ac:dyDescent="0.35">
      <c r="C174" s="40"/>
      <c r="D174" s="41"/>
    </row>
    <row r="175" spans="3:4" ht="14.25" customHeight="1" x14ac:dyDescent="0.35">
      <c r="C175" s="40"/>
      <c r="D175" s="41"/>
    </row>
    <row r="176" spans="3:4" ht="14.25" customHeight="1" x14ac:dyDescent="0.35">
      <c r="C176" s="40"/>
      <c r="D176" s="41"/>
    </row>
    <row r="177" spans="3:4" ht="14.25" customHeight="1" x14ac:dyDescent="0.35">
      <c r="C177" s="40"/>
      <c r="D177" s="41"/>
    </row>
    <row r="178" spans="3:4" ht="14.25" customHeight="1" x14ac:dyDescent="0.35">
      <c r="C178" s="40"/>
      <c r="D178" s="41"/>
    </row>
    <row r="179" spans="3:4" ht="14.25" customHeight="1" x14ac:dyDescent="0.35">
      <c r="C179" s="40"/>
      <c r="D179" s="41"/>
    </row>
    <row r="180" spans="3:4" ht="14.25" customHeight="1" x14ac:dyDescent="0.35">
      <c r="C180" s="40"/>
      <c r="D180" s="41"/>
    </row>
    <row r="181" spans="3:4" ht="14.25" customHeight="1" x14ac:dyDescent="0.35">
      <c r="C181" s="40"/>
      <c r="D181" s="41"/>
    </row>
    <row r="182" spans="3:4" ht="14.25" customHeight="1" x14ac:dyDescent="0.35">
      <c r="C182" s="40"/>
      <c r="D182" s="41"/>
    </row>
    <row r="183" spans="3:4" ht="14.25" customHeight="1" x14ac:dyDescent="0.35">
      <c r="C183" s="40"/>
      <c r="D183" s="41"/>
    </row>
    <row r="184" spans="3:4" ht="14.25" customHeight="1" x14ac:dyDescent="0.35">
      <c r="C184" s="40"/>
      <c r="D184" s="41"/>
    </row>
    <row r="185" spans="3:4" ht="14.25" customHeight="1" x14ac:dyDescent="0.35">
      <c r="C185" s="40"/>
      <c r="D185" s="41"/>
    </row>
    <row r="186" spans="3:4" ht="14.25" customHeight="1" x14ac:dyDescent="0.35">
      <c r="C186" s="40"/>
      <c r="D186" s="41"/>
    </row>
    <row r="187" spans="3:4" ht="14.25" customHeight="1" x14ac:dyDescent="0.35">
      <c r="C187" s="40"/>
      <c r="D187" s="41"/>
    </row>
    <row r="188" spans="3:4" ht="14.25" customHeight="1" x14ac:dyDescent="0.35">
      <c r="C188" s="40"/>
      <c r="D188" s="41"/>
    </row>
    <row r="189" spans="3:4" ht="14.25" customHeight="1" x14ac:dyDescent="0.35">
      <c r="C189" s="40"/>
      <c r="D189" s="41"/>
    </row>
    <row r="190" spans="3:4" ht="14.25" customHeight="1" x14ac:dyDescent="0.35">
      <c r="C190" s="40"/>
      <c r="D190" s="41"/>
    </row>
    <row r="191" spans="3:4" ht="14.25" customHeight="1" x14ac:dyDescent="0.35">
      <c r="C191" s="40"/>
      <c r="D191" s="41"/>
    </row>
    <row r="192" spans="3:4" ht="14.25" customHeight="1" x14ac:dyDescent="0.35">
      <c r="C192" s="40"/>
      <c r="D192" s="41"/>
    </row>
    <row r="193" spans="3:4" ht="14.25" customHeight="1" x14ac:dyDescent="0.35">
      <c r="C193" s="40"/>
      <c r="D193" s="41"/>
    </row>
    <row r="194" spans="3:4" ht="14.25" customHeight="1" x14ac:dyDescent="0.35">
      <c r="C194" s="40"/>
      <c r="D194" s="41"/>
    </row>
    <row r="195" spans="3:4" ht="14.25" customHeight="1" x14ac:dyDescent="0.35">
      <c r="C195" s="40"/>
      <c r="D195" s="41"/>
    </row>
    <row r="196" spans="3:4" ht="14.25" customHeight="1" x14ac:dyDescent="0.35">
      <c r="C196" s="40"/>
      <c r="D196" s="41"/>
    </row>
    <row r="197" spans="3:4" ht="14.25" customHeight="1" x14ac:dyDescent="0.35">
      <c r="C197" s="40"/>
      <c r="D197" s="41"/>
    </row>
    <row r="198" spans="3:4" ht="14.25" customHeight="1" x14ac:dyDescent="0.35">
      <c r="C198" s="40"/>
      <c r="D198" s="41"/>
    </row>
    <row r="199" spans="3:4" ht="14.25" customHeight="1" x14ac:dyDescent="0.35">
      <c r="C199" s="40"/>
      <c r="D199" s="41"/>
    </row>
    <row r="200" spans="3:4" ht="14.25" customHeight="1" x14ac:dyDescent="0.35">
      <c r="C200" s="40"/>
      <c r="D200" s="41"/>
    </row>
    <row r="201" spans="3:4" ht="14.25" customHeight="1" x14ac:dyDescent="0.35">
      <c r="C201" s="40"/>
      <c r="D201" s="41"/>
    </row>
    <row r="202" spans="3:4" ht="14.25" customHeight="1" x14ac:dyDescent="0.35">
      <c r="C202" s="40"/>
      <c r="D202" s="41"/>
    </row>
    <row r="203" spans="3:4" ht="14.25" customHeight="1" x14ac:dyDescent="0.35">
      <c r="C203" s="40"/>
      <c r="D203" s="41"/>
    </row>
    <row r="204" spans="3:4" ht="14.25" customHeight="1" x14ac:dyDescent="0.35">
      <c r="C204" s="40"/>
      <c r="D204" s="41"/>
    </row>
    <row r="205" spans="3:4" ht="14.25" customHeight="1" x14ac:dyDescent="0.35">
      <c r="C205" s="40"/>
      <c r="D205" s="41"/>
    </row>
    <row r="206" spans="3:4" ht="14.25" customHeight="1" x14ac:dyDescent="0.35">
      <c r="C206" s="40"/>
      <c r="D206" s="41"/>
    </row>
    <row r="207" spans="3:4" ht="14.25" customHeight="1" x14ac:dyDescent="0.35">
      <c r="C207" s="40"/>
      <c r="D207" s="41"/>
    </row>
    <row r="208" spans="3:4" ht="14.25" customHeight="1" x14ac:dyDescent="0.35">
      <c r="C208" s="40"/>
      <c r="D208" s="41"/>
    </row>
    <row r="209" spans="3:4" ht="14.25" customHeight="1" x14ac:dyDescent="0.35">
      <c r="C209" s="40"/>
      <c r="D209" s="41"/>
    </row>
    <row r="210" spans="3:4" ht="14.25" customHeight="1" x14ac:dyDescent="0.35">
      <c r="C210" s="40"/>
      <c r="D210" s="41"/>
    </row>
    <row r="211" spans="3:4" ht="14.25" customHeight="1" x14ac:dyDescent="0.35">
      <c r="C211" s="40"/>
      <c r="D211" s="41"/>
    </row>
    <row r="212" spans="3:4" ht="14.25" customHeight="1" x14ac:dyDescent="0.35">
      <c r="C212" s="40"/>
      <c r="D212" s="41"/>
    </row>
    <row r="213" spans="3:4" ht="14.25" customHeight="1" x14ac:dyDescent="0.35">
      <c r="C213" s="40"/>
      <c r="D213" s="41"/>
    </row>
    <row r="214" spans="3:4" ht="14.25" customHeight="1" x14ac:dyDescent="0.35">
      <c r="C214" s="40"/>
      <c r="D214" s="41"/>
    </row>
    <row r="215" spans="3:4" ht="14.25" customHeight="1" x14ac:dyDescent="0.35">
      <c r="C215" s="40"/>
      <c r="D215" s="41"/>
    </row>
    <row r="216" spans="3:4" ht="14.25" customHeight="1" x14ac:dyDescent="0.35">
      <c r="C216" s="40"/>
      <c r="D216" s="41"/>
    </row>
    <row r="217" spans="3:4" ht="14.25" customHeight="1" x14ac:dyDescent="0.35">
      <c r="C217" s="40"/>
      <c r="D217" s="41"/>
    </row>
    <row r="218" spans="3:4" ht="14.25" customHeight="1" x14ac:dyDescent="0.35">
      <c r="C218" s="40"/>
      <c r="D218" s="41"/>
    </row>
    <row r="219" spans="3:4" ht="14.25" customHeight="1" x14ac:dyDescent="0.35">
      <c r="C219" s="40"/>
      <c r="D219" s="41"/>
    </row>
    <row r="220" spans="3:4" ht="15.75" customHeight="1" x14ac:dyDescent="0.35">
      <c r="C220" s="40"/>
      <c r="D220" s="41"/>
    </row>
    <row r="221" spans="3:4" ht="15.75" customHeight="1" x14ac:dyDescent="0.35">
      <c r="C221" s="40"/>
      <c r="D221" s="41"/>
    </row>
    <row r="222" spans="3:4" ht="15.75" customHeight="1" x14ac:dyDescent="0.35">
      <c r="C222" s="40"/>
      <c r="D222" s="41"/>
    </row>
    <row r="223" spans="3:4" ht="15.75" customHeight="1" x14ac:dyDescent="0.35">
      <c r="C223" s="40"/>
      <c r="D223" s="41"/>
    </row>
    <row r="224" spans="3:4" ht="15.75" customHeight="1" x14ac:dyDescent="0.35">
      <c r="C224" s="40"/>
      <c r="D224" s="41"/>
    </row>
    <row r="225" spans="3:4" ht="15.75" customHeight="1" x14ac:dyDescent="0.35">
      <c r="C225" s="40"/>
      <c r="D225" s="41"/>
    </row>
    <row r="226" spans="3:4" ht="15.75" customHeight="1" x14ac:dyDescent="0.35">
      <c r="C226" s="40"/>
      <c r="D226" s="41"/>
    </row>
    <row r="227" spans="3:4" ht="15.75" customHeight="1" x14ac:dyDescent="0.35">
      <c r="C227" s="40"/>
      <c r="D227" s="41"/>
    </row>
    <row r="228" spans="3:4" ht="15.75" customHeight="1" x14ac:dyDescent="0.35">
      <c r="C228" s="40"/>
      <c r="D228" s="41"/>
    </row>
    <row r="229" spans="3:4" ht="15.75" customHeight="1" x14ac:dyDescent="0.35">
      <c r="C229" s="40"/>
      <c r="D229" s="41"/>
    </row>
    <row r="230" spans="3:4" ht="15.75" customHeight="1" x14ac:dyDescent="0.35">
      <c r="C230" s="40"/>
      <c r="D230" s="41"/>
    </row>
    <row r="231" spans="3:4" ht="15.75" customHeight="1" x14ac:dyDescent="0.35">
      <c r="C231" s="40"/>
      <c r="D231" s="41"/>
    </row>
    <row r="232" spans="3:4" ht="15.75" customHeight="1" x14ac:dyDescent="0.35">
      <c r="C232" s="40"/>
      <c r="D232" s="41"/>
    </row>
    <row r="233" spans="3:4" ht="15.75" customHeight="1" x14ac:dyDescent="0.35">
      <c r="C233" s="40"/>
      <c r="D233" s="41"/>
    </row>
    <row r="234" spans="3:4" ht="15.75" customHeight="1" x14ac:dyDescent="0.35">
      <c r="C234" s="40"/>
      <c r="D234" s="41"/>
    </row>
    <row r="235" spans="3:4" ht="15.75" customHeight="1" x14ac:dyDescent="0.35">
      <c r="C235" s="40"/>
      <c r="D235" s="41"/>
    </row>
    <row r="236" spans="3:4" ht="15.75" customHeight="1" x14ac:dyDescent="0.35">
      <c r="C236" s="40"/>
      <c r="D236" s="41"/>
    </row>
    <row r="237" spans="3:4" ht="15.75" customHeight="1" x14ac:dyDescent="0.35">
      <c r="C237" s="40"/>
      <c r="D237" s="41"/>
    </row>
    <row r="238" spans="3:4" ht="15.75" customHeight="1" x14ac:dyDescent="0.35">
      <c r="C238" s="40"/>
      <c r="D238" s="41"/>
    </row>
    <row r="239" spans="3:4" ht="15.75" customHeight="1" x14ac:dyDescent="0.35">
      <c r="C239" s="40"/>
      <c r="D239" s="41"/>
    </row>
    <row r="240" spans="3:4" ht="15.75" customHeight="1" x14ac:dyDescent="0.35">
      <c r="C240" s="40"/>
      <c r="D240" s="41"/>
    </row>
    <row r="241" spans="3:4" ht="15.75" customHeight="1" x14ac:dyDescent="0.35">
      <c r="C241" s="40"/>
      <c r="D241" s="41"/>
    </row>
    <row r="242" spans="3:4" ht="15.75" customHeight="1" x14ac:dyDescent="0.35">
      <c r="C242" s="40"/>
      <c r="D242" s="41"/>
    </row>
    <row r="243" spans="3:4" ht="15.75" customHeight="1" x14ac:dyDescent="0.35">
      <c r="C243" s="40"/>
      <c r="D243" s="41"/>
    </row>
    <row r="244" spans="3:4" ht="15.75" customHeight="1" x14ac:dyDescent="0.35">
      <c r="C244" s="40"/>
      <c r="D244" s="41"/>
    </row>
    <row r="245" spans="3:4" ht="15.75" customHeight="1" x14ac:dyDescent="0.35">
      <c r="C245" s="40"/>
      <c r="D245" s="41"/>
    </row>
    <row r="246" spans="3:4" ht="15.75" customHeight="1" x14ac:dyDescent="0.35">
      <c r="C246" s="40"/>
      <c r="D246" s="41"/>
    </row>
    <row r="247" spans="3:4" ht="15.75" customHeight="1" x14ac:dyDescent="0.35">
      <c r="C247" s="40"/>
      <c r="D247" s="41"/>
    </row>
    <row r="248" spans="3:4" ht="15.75" customHeight="1" x14ac:dyDescent="0.35">
      <c r="C248" s="40"/>
      <c r="D248" s="41"/>
    </row>
    <row r="249" spans="3:4" ht="15.75" customHeight="1" x14ac:dyDescent="0.35">
      <c r="C249" s="40"/>
      <c r="D249" s="41"/>
    </row>
    <row r="250" spans="3:4" ht="15.75" customHeight="1" x14ac:dyDescent="0.35">
      <c r="C250" s="40"/>
      <c r="D250" s="41"/>
    </row>
    <row r="251" spans="3:4" ht="15.75" customHeight="1" x14ac:dyDescent="0.35">
      <c r="C251" s="40"/>
      <c r="D251" s="41"/>
    </row>
    <row r="252" spans="3:4" ht="15.75" customHeight="1" x14ac:dyDescent="0.35">
      <c r="C252" s="40"/>
      <c r="D252" s="41"/>
    </row>
    <row r="253" spans="3:4" ht="15.75" customHeight="1" x14ac:dyDescent="0.35">
      <c r="C253" s="40"/>
      <c r="D253" s="41"/>
    </row>
    <row r="254" spans="3:4" ht="15.75" customHeight="1" x14ac:dyDescent="0.35">
      <c r="C254" s="40"/>
      <c r="D254" s="41"/>
    </row>
    <row r="255" spans="3:4" ht="15.75" customHeight="1" x14ac:dyDescent="0.35">
      <c r="C255" s="40"/>
      <c r="D255" s="41"/>
    </row>
    <row r="256" spans="3:4" ht="15.75" customHeight="1" x14ac:dyDescent="0.35">
      <c r="C256" s="40"/>
      <c r="D256" s="41"/>
    </row>
    <row r="257" spans="3:4" ht="15.75" customHeight="1" x14ac:dyDescent="0.35">
      <c r="C257" s="40"/>
      <c r="D257" s="41"/>
    </row>
    <row r="258" spans="3:4" ht="15.75" customHeight="1" x14ac:dyDescent="0.35">
      <c r="C258" s="40"/>
      <c r="D258" s="41"/>
    </row>
    <row r="259" spans="3:4" ht="15.75" customHeight="1" x14ac:dyDescent="0.35">
      <c r="C259" s="40"/>
      <c r="D259" s="41"/>
    </row>
    <row r="260" spans="3:4" ht="15.75" customHeight="1" x14ac:dyDescent="0.35">
      <c r="C260" s="40"/>
      <c r="D260" s="41"/>
    </row>
    <row r="261" spans="3:4" ht="15.75" customHeight="1" x14ac:dyDescent="0.35">
      <c r="C261" s="40"/>
      <c r="D261" s="41"/>
    </row>
    <row r="262" spans="3:4" ht="15.75" customHeight="1" x14ac:dyDescent="0.35">
      <c r="C262" s="40"/>
      <c r="D262" s="41"/>
    </row>
    <row r="263" spans="3:4" ht="15.75" customHeight="1" x14ac:dyDescent="0.35">
      <c r="C263" s="40"/>
      <c r="D263" s="41"/>
    </row>
    <row r="264" spans="3:4" ht="15.75" customHeight="1" x14ac:dyDescent="0.35">
      <c r="C264" s="40"/>
      <c r="D264" s="41"/>
    </row>
    <row r="265" spans="3:4" ht="15.75" customHeight="1" x14ac:dyDescent="0.35">
      <c r="C265" s="40"/>
      <c r="D265" s="41"/>
    </row>
    <row r="266" spans="3:4" ht="15.75" customHeight="1" x14ac:dyDescent="0.35">
      <c r="C266" s="40"/>
      <c r="D266" s="41"/>
    </row>
    <row r="267" spans="3:4" ht="15.75" customHeight="1" x14ac:dyDescent="0.35">
      <c r="C267" s="40"/>
      <c r="D267" s="41"/>
    </row>
    <row r="268" spans="3:4" ht="15.75" customHeight="1" x14ac:dyDescent="0.35">
      <c r="C268" s="40"/>
      <c r="D268" s="41"/>
    </row>
    <row r="269" spans="3:4" ht="15.75" customHeight="1" x14ac:dyDescent="0.35">
      <c r="C269" s="40"/>
      <c r="D269" s="41"/>
    </row>
    <row r="270" spans="3:4" ht="15.75" customHeight="1" x14ac:dyDescent="0.35">
      <c r="C270" s="40"/>
      <c r="D270" s="41"/>
    </row>
    <row r="271" spans="3:4" ht="15.75" customHeight="1" x14ac:dyDescent="0.35">
      <c r="C271" s="40"/>
      <c r="D271" s="41"/>
    </row>
    <row r="272" spans="3:4" ht="15.75" customHeight="1" x14ac:dyDescent="0.35">
      <c r="C272" s="40"/>
      <c r="D272" s="41"/>
    </row>
    <row r="273" spans="3:4" ht="15.75" customHeight="1" x14ac:dyDescent="0.35">
      <c r="C273" s="40"/>
      <c r="D273" s="41"/>
    </row>
    <row r="274" spans="3:4" ht="15.75" customHeight="1" x14ac:dyDescent="0.35">
      <c r="C274" s="40"/>
      <c r="D274" s="41"/>
    </row>
    <row r="275" spans="3:4" ht="15.75" customHeight="1" x14ac:dyDescent="0.35">
      <c r="C275" s="40"/>
      <c r="D275" s="41"/>
    </row>
    <row r="276" spans="3:4" ht="15.75" customHeight="1" x14ac:dyDescent="0.35">
      <c r="C276" s="40"/>
      <c r="D276" s="41"/>
    </row>
    <row r="277" spans="3:4" ht="15.75" customHeight="1" x14ac:dyDescent="0.35">
      <c r="C277" s="40"/>
      <c r="D277" s="41"/>
    </row>
    <row r="278" spans="3:4" ht="15.75" customHeight="1" x14ac:dyDescent="0.35">
      <c r="C278" s="40"/>
      <c r="D278" s="41"/>
    </row>
    <row r="279" spans="3:4" ht="15.75" customHeight="1" x14ac:dyDescent="0.35">
      <c r="C279" s="40"/>
      <c r="D279" s="41"/>
    </row>
    <row r="280" spans="3:4" ht="15.75" customHeight="1" x14ac:dyDescent="0.35">
      <c r="C280" s="40"/>
      <c r="D280" s="41"/>
    </row>
    <row r="281" spans="3:4" ht="15.75" customHeight="1" x14ac:dyDescent="0.35">
      <c r="C281" s="40"/>
      <c r="D281" s="41"/>
    </row>
    <row r="282" spans="3:4" ht="15.75" customHeight="1" x14ac:dyDescent="0.35">
      <c r="C282" s="40"/>
      <c r="D282" s="41"/>
    </row>
    <row r="283" spans="3:4" ht="15.75" customHeight="1" x14ac:dyDescent="0.35">
      <c r="C283" s="40"/>
      <c r="D283" s="41"/>
    </row>
    <row r="284" spans="3:4" ht="15.75" customHeight="1" x14ac:dyDescent="0.35">
      <c r="C284" s="40"/>
      <c r="D284" s="41"/>
    </row>
    <row r="285" spans="3:4" ht="15.75" customHeight="1" x14ac:dyDescent="0.35">
      <c r="C285" s="40"/>
      <c r="D285" s="41"/>
    </row>
    <row r="286" spans="3:4" ht="15.75" customHeight="1" x14ac:dyDescent="0.35">
      <c r="C286" s="40"/>
      <c r="D286" s="41"/>
    </row>
    <row r="287" spans="3:4" ht="15.75" customHeight="1" x14ac:dyDescent="0.35">
      <c r="C287" s="40"/>
      <c r="D287" s="41"/>
    </row>
    <row r="288" spans="3:4" ht="15.75" customHeight="1" x14ac:dyDescent="0.35">
      <c r="C288" s="40"/>
      <c r="D288" s="41"/>
    </row>
    <row r="289" spans="3:4" ht="15.75" customHeight="1" x14ac:dyDescent="0.35">
      <c r="C289" s="40"/>
      <c r="D289" s="41"/>
    </row>
    <row r="290" spans="3:4" ht="15.75" customHeight="1" x14ac:dyDescent="0.35">
      <c r="C290" s="40"/>
      <c r="D290" s="41"/>
    </row>
    <row r="291" spans="3:4" ht="15.75" customHeight="1" x14ac:dyDescent="0.35">
      <c r="C291" s="40"/>
      <c r="D291" s="41"/>
    </row>
    <row r="292" spans="3:4" ht="15.75" customHeight="1" x14ac:dyDescent="0.35">
      <c r="C292" s="40"/>
      <c r="D292" s="41"/>
    </row>
    <row r="293" spans="3:4" ht="15.75" customHeight="1" x14ac:dyDescent="0.35">
      <c r="C293" s="40"/>
      <c r="D293" s="41"/>
    </row>
    <row r="294" spans="3:4" ht="15.75" customHeight="1" x14ac:dyDescent="0.35">
      <c r="C294" s="40"/>
      <c r="D294" s="41"/>
    </row>
    <row r="295" spans="3:4" ht="15.75" customHeight="1" x14ac:dyDescent="0.35">
      <c r="C295" s="40"/>
      <c r="D295" s="41"/>
    </row>
    <row r="296" spans="3:4" ht="15.75" customHeight="1" x14ac:dyDescent="0.35">
      <c r="C296" s="40"/>
      <c r="D296" s="41"/>
    </row>
    <row r="297" spans="3:4" ht="15.75" customHeight="1" x14ac:dyDescent="0.35">
      <c r="C297" s="40"/>
      <c r="D297" s="41"/>
    </row>
    <row r="298" spans="3:4" ht="15.75" customHeight="1" x14ac:dyDescent="0.35">
      <c r="C298" s="40"/>
      <c r="D298" s="41"/>
    </row>
    <row r="299" spans="3:4" ht="15.75" customHeight="1" x14ac:dyDescent="0.35">
      <c r="C299" s="40"/>
      <c r="D299" s="41"/>
    </row>
    <row r="300" spans="3:4" ht="15.75" customHeight="1" x14ac:dyDescent="0.35">
      <c r="C300" s="40"/>
      <c r="D300" s="41"/>
    </row>
    <row r="301" spans="3:4" ht="15.75" customHeight="1" x14ac:dyDescent="0.35">
      <c r="C301" s="40"/>
      <c r="D301" s="41"/>
    </row>
    <row r="302" spans="3:4" ht="15.75" customHeight="1" x14ac:dyDescent="0.35">
      <c r="C302" s="40"/>
      <c r="D302" s="41"/>
    </row>
    <row r="303" spans="3:4" ht="15.75" customHeight="1" x14ac:dyDescent="0.35">
      <c r="C303" s="40"/>
      <c r="D303" s="41"/>
    </row>
    <row r="304" spans="3:4" ht="15.75" customHeight="1" x14ac:dyDescent="0.35">
      <c r="C304" s="40"/>
      <c r="D304" s="41"/>
    </row>
    <row r="305" spans="3:4" ht="15.75" customHeight="1" x14ac:dyDescent="0.35">
      <c r="C305" s="40"/>
      <c r="D305" s="41"/>
    </row>
    <row r="306" spans="3:4" ht="15.75" customHeight="1" x14ac:dyDescent="0.35">
      <c r="C306" s="40"/>
      <c r="D306" s="41"/>
    </row>
    <row r="307" spans="3:4" ht="15.75" customHeight="1" x14ac:dyDescent="0.35">
      <c r="C307" s="40"/>
      <c r="D307" s="41"/>
    </row>
    <row r="308" spans="3:4" ht="15.75" customHeight="1" x14ac:dyDescent="0.35">
      <c r="C308" s="40"/>
      <c r="D308" s="41"/>
    </row>
    <row r="309" spans="3:4" ht="15.75" customHeight="1" x14ac:dyDescent="0.35">
      <c r="C309" s="40"/>
      <c r="D309" s="41"/>
    </row>
    <row r="310" spans="3:4" ht="15.75" customHeight="1" x14ac:dyDescent="0.35">
      <c r="C310" s="40"/>
      <c r="D310" s="41"/>
    </row>
    <row r="311" spans="3:4" ht="15.75" customHeight="1" x14ac:dyDescent="0.35">
      <c r="C311" s="40"/>
      <c r="D311" s="41"/>
    </row>
    <row r="312" spans="3:4" ht="15.75" customHeight="1" x14ac:dyDescent="0.35">
      <c r="C312" s="40"/>
      <c r="D312" s="41"/>
    </row>
    <row r="313" spans="3:4" ht="15.75" customHeight="1" x14ac:dyDescent="0.35">
      <c r="C313" s="40"/>
      <c r="D313" s="41"/>
    </row>
    <row r="314" spans="3:4" ht="15.75" customHeight="1" x14ac:dyDescent="0.35">
      <c r="C314" s="40"/>
      <c r="D314" s="41"/>
    </row>
    <row r="315" spans="3:4" ht="15.75" customHeight="1" x14ac:dyDescent="0.35">
      <c r="C315" s="40"/>
      <c r="D315" s="41"/>
    </row>
    <row r="316" spans="3:4" ht="15.75" customHeight="1" x14ac:dyDescent="0.35">
      <c r="C316" s="40"/>
      <c r="D316" s="41"/>
    </row>
    <row r="317" spans="3:4" ht="15.75" customHeight="1" x14ac:dyDescent="0.35">
      <c r="C317" s="40"/>
      <c r="D317" s="41"/>
    </row>
    <row r="318" spans="3:4" ht="15.75" customHeight="1" x14ac:dyDescent="0.35">
      <c r="C318" s="40"/>
      <c r="D318" s="41"/>
    </row>
    <row r="319" spans="3:4" ht="15.75" customHeight="1" x14ac:dyDescent="0.35">
      <c r="C319" s="40"/>
      <c r="D319" s="41"/>
    </row>
    <row r="320" spans="3:4" ht="15.75" customHeight="1" x14ac:dyDescent="0.35">
      <c r="C320" s="40"/>
      <c r="D320" s="41"/>
    </row>
    <row r="321" spans="3:4" ht="15.75" customHeight="1" x14ac:dyDescent="0.35">
      <c r="C321" s="40"/>
      <c r="D321" s="41"/>
    </row>
    <row r="322" spans="3:4" ht="15.75" customHeight="1" x14ac:dyDescent="0.35">
      <c r="C322" s="40"/>
      <c r="D322" s="41"/>
    </row>
    <row r="323" spans="3:4" ht="15.75" customHeight="1" x14ac:dyDescent="0.35">
      <c r="C323" s="40"/>
      <c r="D323" s="41"/>
    </row>
    <row r="324" spans="3:4" ht="15.75" customHeight="1" x14ac:dyDescent="0.35">
      <c r="C324" s="40"/>
      <c r="D324" s="41"/>
    </row>
    <row r="325" spans="3:4" ht="15.75" customHeight="1" x14ac:dyDescent="0.35">
      <c r="C325" s="40"/>
      <c r="D325" s="41"/>
    </row>
    <row r="326" spans="3:4" ht="15.75" customHeight="1" x14ac:dyDescent="0.35">
      <c r="C326" s="40"/>
      <c r="D326" s="41"/>
    </row>
    <row r="327" spans="3:4" ht="15.75" customHeight="1" x14ac:dyDescent="0.35">
      <c r="C327" s="40"/>
      <c r="D327" s="41"/>
    </row>
    <row r="328" spans="3:4" ht="15.75" customHeight="1" x14ac:dyDescent="0.35">
      <c r="C328" s="40"/>
      <c r="D328" s="41"/>
    </row>
    <row r="329" spans="3:4" ht="15.75" customHeight="1" x14ac:dyDescent="0.35">
      <c r="C329" s="40"/>
      <c r="D329" s="41"/>
    </row>
    <row r="330" spans="3:4" ht="15.75" customHeight="1" x14ac:dyDescent="0.35">
      <c r="C330" s="40"/>
      <c r="D330" s="41"/>
    </row>
    <row r="331" spans="3:4" ht="15.75" customHeight="1" x14ac:dyDescent="0.35">
      <c r="C331" s="40"/>
      <c r="D331" s="41"/>
    </row>
    <row r="332" spans="3:4" ht="15.75" customHeight="1" x14ac:dyDescent="0.35">
      <c r="C332" s="40"/>
      <c r="D332" s="41"/>
    </row>
    <row r="333" spans="3:4" ht="15.75" customHeight="1" x14ac:dyDescent="0.35">
      <c r="C333" s="40"/>
      <c r="D333" s="41"/>
    </row>
    <row r="334" spans="3:4" ht="15.75" customHeight="1" x14ac:dyDescent="0.35">
      <c r="C334" s="40"/>
      <c r="D334" s="41"/>
    </row>
    <row r="335" spans="3:4" ht="15.75" customHeight="1" x14ac:dyDescent="0.35">
      <c r="C335" s="40"/>
      <c r="D335" s="41"/>
    </row>
    <row r="336" spans="3:4" ht="15.75" customHeight="1" x14ac:dyDescent="0.35">
      <c r="C336" s="40"/>
      <c r="D336" s="41"/>
    </row>
    <row r="337" spans="3:4" ht="15.75" customHeight="1" x14ac:dyDescent="0.35">
      <c r="C337" s="40"/>
      <c r="D337" s="41"/>
    </row>
    <row r="338" spans="3:4" ht="15.75" customHeight="1" x14ac:dyDescent="0.35">
      <c r="C338" s="40"/>
      <c r="D338" s="41"/>
    </row>
    <row r="339" spans="3:4" ht="15.75" customHeight="1" x14ac:dyDescent="0.35">
      <c r="C339" s="40"/>
      <c r="D339" s="41"/>
    </row>
    <row r="340" spans="3:4" ht="15.75" customHeight="1" x14ac:dyDescent="0.35">
      <c r="C340" s="40"/>
      <c r="D340" s="41"/>
    </row>
    <row r="341" spans="3:4" ht="15.75" customHeight="1" x14ac:dyDescent="0.35">
      <c r="C341" s="40"/>
      <c r="D341" s="41"/>
    </row>
    <row r="342" spans="3:4" ht="15.75" customHeight="1" x14ac:dyDescent="0.35">
      <c r="C342" s="40"/>
      <c r="D342" s="41"/>
    </row>
    <row r="343" spans="3:4" ht="15.75" customHeight="1" x14ac:dyDescent="0.35">
      <c r="C343" s="40"/>
      <c r="D343" s="41"/>
    </row>
    <row r="344" spans="3:4" ht="15.75" customHeight="1" x14ac:dyDescent="0.35">
      <c r="C344" s="40"/>
      <c r="D344" s="41"/>
    </row>
    <row r="345" spans="3:4" ht="15.75" customHeight="1" x14ac:dyDescent="0.35">
      <c r="C345" s="40"/>
      <c r="D345" s="41"/>
    </row>
    <row r="346" spans="3:4" ht="15.75" customHeight="1" x14ac:dyDescent="0.35">
      <c r="C346" s="40"/>
      <c r="D346" s="41"/>
    </row>
    <row r="347" spans="3:4" ht="15.75" customHeight="1" x14ac:dyDescent="0.35">
      <c r="C347" s="40"/>
      <c r="D347" s="41"/>
    </row>
    <row r="348" spans="3:4" ht="15.75" customHeight="1" x14ac:dyDescent="0.35">
      <c r="C348" s="40"/>
      <c r="D348" s="41"/>
    </row>
    <row r="349" spans="3:4" ht="15.75" customHeight="1" x14ac:dyDescent="0.35">
      <c r="C349" s="40"/>
      <c r="D349" s="41"/>
    </row>
    <row r="350" spans="3:4" ht="15.75" customHeight="1" x14ac:dyDescent="0.35">
      <c r="C350" s="40"/>
      <c r="D350" s="41"/>
    </row>
    <row r="351" spans="3:4" ht="15.75" customHeight="1" x14ac:dyDescent="0.35">
      <c r="C351" s="40"/>
      <c r="D351" s="41"/>
    </row>
    <row r="352" spans="3:4" ht="15.75" customHeight="1" x14ac:dyDescent="0.35">
      <c r="C352" s="40"/>
      <c r="D352" s="41"/>
    </row>
    <row r="353" spans="3:4" ht="15.75" customHeight="1" x14ac:dyDescent="0.35">
      <c r="C353" s="40"/>
      <c r="D353" s="41"/>
    </row>
    <row r="354" spans="3:4" ht="15.75" customHeight="1" x14ac:dyDescent="0.35">
      <c r="C354" s="40"/>
      <c r="D354" s="41"/>
    </row>
    <row r="355" spans="3:4" ht="15.75" customHeight="1" x14ac:dyDescent="0.35">
      <c r="C355" s="40"/>
      <c r="D355" s="41"/>
    </row>
    <row r="356" spans="3:4" ht="15.75" customHeight="1" x14ac:dyDescent="0.35">
      <c r="C356" s="40"/>
      <c r="D356" s="41"/>
    </row>
    <row r="357" spans="3:4" ht="15.75" customHeight="1" x14ac:dyDescent="0.35">
      <c r="C357" s="40"/>
      <c r="D357" s="41"/>
    </row>
    <row r="358" spans="3:4" ht="15.75" customHeight="1" x14ac:dyDescent="0.35">
      <c r="C358" s="40"/>
      <c r="D358" s="41"/>
    </row>
    <row r="359" spans="3:4" ht="15.75" customHeight="1" x14ac:dyDescent="0.35">
      <c r="C359" s="40"/>
      <c r="D359" s="41"/>
    </row>
    <row r="360" spans="3:4" ht="15.75" customHeight="1" x14ac:dyDescent="0.35">
      <c r="C360" s="40"/>
      <c r="D360" s="41"/>
    </row>
    <row r="361" spans="3:4" ht="15.75" customHeight="1" x14ac:dyDescent="0.35">
      <c r="C361" s="40"/>
      <c r="D361" s="41"/>
    </row>
    <row r="362" spans="3:4" ht="15.75" customHeight="1" x14ac:dyDescent="0.35">
      <c r="C362" s="40"/>
      <c r="D362" s="41"/>
    </row>
    <row r="363" spans="3:4" ht="15.75" customHeight="1" x14ac:dyDescent="0.35">
      <c r="C363" s="40"/>
      <c r="D363" s="41"/>
    </row>
    <row r="364" spans="3:4" ht="15.75" customHeight="1" x14ac:dyDescent="0.35">
      <c r="C364" s="40"/>
      <c r="D364" s="41"/>
    </row>
    <row r="365" spans="3:4" ht="15.75" customHeight="1" x14ac:dyDescent="0.35">
      <c r="C365" s="40"/>
      <c r="D365" s="41"/>
    </row>
    <row r="366" spans="3:4" ht="15.75" customHeight="1" x14ac:dyDescent="0.35">
      <c r="C366" s="40"/>
      <c r="D366" s="41"/>
    </row>
    <row r="367" spans="3:4" ht="15.75" customHeight="1" x14ac:dyDescent="0.35">
      <c r="C367" s="40"/>
      <c r="D367" s="41"/>
    </row>
    <row r="368" spans="3:4" ht="15.75" customHeight="1" x14ac:dyDescent="0.35">
      <c r="C368" s="40"/>
      <c r="D368" s="41"/>
    </row>
    <row r="369" spans="3:4" ht="15.75" customHeight="1" x14ac:dyDescent="0.35">
      <c r="C369" s="40"/>
      <c r="D369" s="41"/>
    </row>
    <row r="370" spans="3:4" ht="15.75" customHeight="1" x14ac:dyDescent="0.35">
      <c r="C370" s="40"/>
      <c r="D370" s="41"/>
    </row>
    <row r="371" spans="3:4" ht="15.75" customHeight="1" x14ac:dyDescent="0.35">
      <c r="C371" s="40"/>
      <c r="D371" s="41"/>
    </row>
    <row r="372" spans="3:4" ht="15.75" customHeight="1" x14ac:dyDescent="0.35">
      <c r="C372" s="40"/>
      <c r="D372" s="41"/>
    </row>
    <row r="373" spans="3:4" ht="15.75" customHeight="1" x14ac:dyDescent="0.35">
      <c r="C373" s="40"/>
      <c r="D373" s="41"/>
    </row>
    <row r="374" spans="3:4" ht="15.75" customHeight="1" x14ac:dyDescent="0.35">
      <c r="C374" s="40"/>
      <c r="D374" s="41"/>
    </row>
    <row r="375" spans="3:4" ht="15.75" customHeight="1" x14ac:dyDescent="0.35">
      <c r="C375" s="40"/>
      <c r="D375" s="41"/>
    </row>
    <row r="376" spans="3:4" ht="15.75" customHeight="1" x14ac:dyDescent="0.35">
      <c r="C376" s="40"/>
      <c r="D376" s="41"/>
    </row>
    <row r="377" spans="3:4" ht="15.75" customHeight="1" x14ac:dyDescent="0.35">
      <c r="C377" s="40"/>
      <c r="D377" s="41"/>
    </row>
    <row r="378" spans="3:4" ht="15.75" customHeight="1" x14ac:dyDescent="0.35">
      <c r="C378" s="40"/>
      <c r="D378" s="41"/>
    </row>
    <row r="379" spans="3:4" ht="15.75" customHeight="1" x14ac:dyDescent="0.35">
      <c r="C379" s="40"/>
      <c r="D379" s="41"/>
    </row>
    <row r="380" spans="3:4" ht="15.75" customHeight="1" x14ac:dyDescent="0.35">
      <c r="C380" s="40"/>
      <c r="D380" s="41"/>
    </row>
    <row r="381" spans="3:4" ht="15.75" customHeight="1" x14ac:dyDescent="0.35">
      <c r="C381" s="40"/>
      <c r="D381" s="41"/>
    </row>
    <row r="382" spans="3:4" ht="15.75" customHeight="1" x14ac:dyDescent="0.35">
      <c r="C382" s="40"/>
      <c r="D382" s="41"/>
    </row>
    <row r="383" spans="3:4" ht="15.75" customHeight="1" x14ac:dyDescent="0.35">
      <c r="C383" s="40"/>
      <c r="D383" s="41"/>
    </row>
    <row r="384" spans="3:4" ht="15.75" customHeight="1" x14ac:dyDescent="0.35">
      <c r="C384" s="40"/>
      <c r="D384" s="41"/>
    </row>
    <row r="385" spans="3:4" ht="15.75" customHeight="1" x14ac:dyDescent="0.35">
      <c r="C385" s="40"/>
      <c r="D385" s="41"/>
    </row>
    <row r="386" spans="3:4" ht="15.75" customHeight="1" x14ac:dyDescent="0.35">
      <c r="C386" s="40"/>
      <c r="D386" s="41"/>
    </row>
    <row r="387" spans="3:4" ht="15.75" customHeight="1" x14ac:dyDescent="0.35">
      <c r="C387" s="40"/>
      <c r="D387" s="41"/>
    </row>
    <row r="388" spans="3:4" ht="15.75" customHeight="1" x14ac:dyDescent="0.35">
      <c r="C388" s="40"/>
      <c r="D388" s="41"/>
    </row>
    <row r="389" spans="3:4" ht="15.75" customHeight="1" x14ac:dyDescent="0.35">
      <c r="C389" s="40"/>
      <c r="D389" s="41"/>
    </row>
    <row r="390" spans="3:4" ht="15.75" customHeight="1" x14ac:dyDescent="0.35">
      <c r="C390" s="40"/>
      <c r="D390" s="41"/>
    </row>
    <row r="391" spans="3:4" ht="15.75" customHeight="1" x14ac:dyDescent="0.35">
      <c r="C391" s="40"/>
      <c r="D391" s="41"/>
    </row>
    <row r="392" spans="3:4" ht="15.75" customHeight="1" x14ac:dyDescent="0.35">
      <c r="C392" s="40"/>
      <c r="D392" s="41"/>
    </row>
    <row r="393" spans="3:4" ht="15.75" customHeight="1" x14ac:dyDescent="0.35">
      <c r="C393" s="40"/>
      <c r="D393" s="41"/>
    </row>
    <row r="394" spans="3:4" ht="15.75" customHeight="1" x14ac:dyDescent="0.35">
      <c r="C394" s="40"/>
      <c r="D394" s="41"/>
    </row>
    <row r="395" spans="3:4" ht="15.75" customHeight="1" x14ac:dyDescent="0.35">
      <c r="C395" s="40"/>
      <c r="D395" s="41"/>
    </row>
    <row r="396" spans="3:4" ht="15.75" customHeight="1" x14ac:dyDescent="0.35">
      <c r="C396" s="40"/>
      <c r="D396" s="41"/>
    </row>
    <row r="397" spans="3:4" ht="15.75" customHeight="1" x14ac:dyDescent="0.35">
      <c r="C397" s="40"/>
      <c r="D397" s="41"/>
    </row>
    <row r="398" spans="3:4" ht="15.75" customHeight="1" x14ac:dyDescent="0.35">
      <c r="C398" s="40"/>
      <c r="D398" s="41"/>
    </row>
    <row r="399" spans="3:4" ht="15.75" customHeight="1" x14ac:dyDescent="0.35">
      <c r="C399" s="40"/>
      <c r="D399" s="41"/>
    </row>
    <row r="400" spans="3:4" ht="15.75" customHeight="1" x14ac:dyDescent="0.35">
      <c r="C400" s="40"/>
      <c r="D400" s="41"/>
    </row>
    <row r="401" spans="3:4" ht="15.75" customHeight="1" x14ac:dyDescent="0.35">
      <c r="C401" s="40"/>
      <c r="D401" s="41"/>
    </row>
    <row r="402" spans="3:4" ht="15.75" customHeight="1" x14ac:dyDescent="0.35">
      <c r="C402" s="40"/>
      <c r="D402" s="41"/>
    </row>
    <row r="403" spans="3:4" ht="15.75" customHeight="1" x14ac:dyDescent="0.35">
      <c r="C403" s="40"/>
      <c r="D403" s="41"/>
    </row>
    <row r="404" spans="3:4" ht="15.75" customHeight="1" x14ac:dyDescent="0.35">
      <c r="C404" s="40"/>
      <c r="D404" s="41"/>
    </row>
    <row r="405" spans="3:4" ht="15.75" customHeight="1" x14ac:dyDescent="0.35">
      <c r="C405" s="40"/>
      <c r="D405" s="41"/>
    </row>
    <row r="406" spans="3:4" ht="15.75" customHeight="1" x14ac:dyDescent="0.35">
      <c r="C406" s="40"/>
      <c r="D406" s="41"/>
    </row>
    <row r="407" spans="3:4" ht="15.75" customHeight="1" x14ac:dyDescent="0.35">
      <c r="C407" s="40"/>
      <c r="D407" s="41"/>
    </row>
    <row r="408" spans="3:4" ht="15.75" customHeight="1" x14ac:dyDescent="0.35">
      <c r="C408" s="40"/>
      <c r="D408" s="41"/>
    </row>
    <row r="409" spans="3:4" ht="15.75" customHeight="1" x14ac:dyDescent="0.35">
      <c r="C409" s="40"/>
      <c r="D409" s="41"/>
    </row>
    <row r="410" spans="3:4" ht="15.75" customHeight="1" x14ac:dyDescent="0.35">
      <c r="C410" s="40"/>
      <c r="D410" s="41"/>
    </row>
    <row r="411" spans="3:4" ht="15.75" customHeight="1" x14ac:dyDescent="0.35">
      <c r="C411" s="40"/>
      <c r="D411" s="41"/>
    </row>
    <row r="412" spans="3:4" ht="15.75" customHeight="1" x14ac:dyDescent="0.35">
      <c r="C412" s="40"/>
      <c r="D412" s="41"/>
    </row>
    <row r="413" spans="3:4" ht="15.75" customHeight="1" x14ac:dyDescent="0.35">
      <c r="C413" s="40"/>
      <c r="D413" s="41"/>
    </row>
    <row r="414" spans="3:4" ht="15.75" customHeight="1" x14ac:dyDescent="0.35">
      <c r="C414" s="40"/>
      <c r="D414" s="41"/>
    </row>
    <row r="415" spans="3:4" ht="15.75" customHeight="1" x14ac:dyDescent="0.35">
      <c r="C415" s="40"/>
      <c r="D415" s="41"/>
    </row>
    <row r="416" spans="3:4" ht="15.75" customHeight="1" x14ac:dyDescent="0.35">
      <c r="C416" s="40"/>
      <c r="D416" s="41"/>
    </row>
    <row r="417" spans="3:4" ht="15.75" customHeight="1" x14ac:dyDescent="0.35">
      <c r="C417" s="40"/>
      <c r="D417" s="41"/>
    </row>
    <row r="418" spans="3:4" ht="15.75" customHeight="1" x14ac:dyDescent="0.35">
      <c r="C418" s="40"/>
      <c r="D418" s="41"/>
    </row>
    <row r="419" spans="3:4" ht="15.75" customHeight="1" x14ac:dyDescent="0.35">
      <c r="C419" s="40"/>
      <c r="D419" s="41"/>
    </row>
    <row r="420" spans="3:4" ht="15.75" customHeight="1" x14ac:dyDescent="0.35">
      <c r="C420" s="40"/>
      <c r="D420" s="41"/>
    </row>
    <row r="421" spans="3:4" ht="15.75" customHeight="1" x14ac:dyDescent="0.35">
      <c r="C421" s="40"/>
      <c r="D421" s="41"/>
    </row>
    <row r="422" spans="3:4" ht="15.75" customHeight="1" x14ac:dyDescent="0.35">
      <c r="C422" s="40"/>
      <c r="D422" s="41"/>
    </row>
    <row r="423" spans="3:4" ht="15.75" customHeight="1" x14ac:dyDescent="0.35">
      <c r="C423" s="40"/>
      <c r="D423" s="41"/>
    </row>
    <row r="424" spans="3:4" ht="15.75" customHeight="1" x14ac:dyDescent="0.35">
      <c r="C424" s="40"/>
      <c r="D424" s="41"/>
    </row>
    <row r="425" spans="3:4" ht="15.75" customHeight="1" x14ac:dyDescent="0.35">
      <c r="C425" s="40"/>
      <c r="D425" s="41"/>
    </row>
    <row r="426" spans="3:4" ht="15.75" customHeight="1" x14ac:dyDescent="0.35">
      <c r="C426" s="40"/>
      <c r="D426" s="41"/>
    </row>
    <row r="427" spans="3:4" ht="15.75" customHeight="1" x14ac:dyDescent="0.35">
      <c r="C427" s="40"/>
      <c r="D427" s="41"/>
    </row>
    <row r="428" spans="3:4" ht="15.75" customHeight="1" x14ac:dyDescent="0.35">
      <c r="C428" s="40"/>
      <c r="D428" s="41"/>
    </row>
    <row r="429" spans="3:4" ht="15.75" customHeight="1" x14ac:dyDescent="0.35">
      <c r="C429" s="40"/>
      <c r="D429" s="41"/>
    </row>
    <row r="430" spans="3:4" ht="15.75" customHeight="1" x14ac:dyDescent="0.35">
      <c r="C430" s="40"/>
      <c r="D430" s="41"/>
    </row>
    <row r="431" spans="3:4" ht="15.75" customHeight="1" x14ac:dyDescent="0.35">
      <c r="C431" s="40"/>
      <c r="D431" s="41"/>
    </row>
    <row r="432" spans="3:4" ht="15.75" customHeight="1" x14ac:dyDescent="0.35">
      <c r="C432" s="40"/>
      <c r="D432" s="41"/>
    </row>
    <row r="433" spans="3:4" ht="15.75" customHeight="1" x14ac:dyDescent="0.35">
      <c r="C433" s="40"/>
      <c r="D433" s="41"/>
    </row>
    <row r="434" spans="3:4" ht="15.75" customHeight="1" x14ac:dyDescent="0.35">
      <c r="C434" s="40"/>
      <c r="D434" s="41"/>
    </row>
    <row r="435" spans="3:4" ht="15.75" customHeight="1" x14ac:dyDescent="0.35">
      <c r="C435" s="40"/>
      <c r="D435" s="41"/>
    </row>
    <row r="436" spans="3:4" ht="15.75" customHeight="1" x14ac:dyDescent="0.35">
      <c r="C436" s="40"/>
      <c r="D436" s="41"/>
    </row>
    <row r="437" spans="3:4" ht="15.75" customHeight="1" x14ac:dyDescent="0.35">
      <c r="C437" s="40"/>
      <c r="D437" s="41"/>
    </row>
    <row r="438" spans="3:4" ht="15.75" customHeight="1" x14ac:dyDescent="0.35">
      <c r="C438" s="40"/>
      <c r="D438" s="41"/>
    </row>
    <row r="439" spans="3:4" ht="15.75" customHeight="1" x14ac:dyDescent="0.35">
      <c r="C439" s="40"/>
      <c r="D439" s="41"/>
    </row>
    <row r="440" spans="3:4" ht="15.75" customHeight="1" x14ac:dyDescent="0.35">
      <c r="C440" s="40"/>
      <c r="D440" s="41"/>
    </row>
    <row r="441" spans="3:4" ht="15.75" customHeight="1" x14ac:dyDescent="0.35">
      <c r="C441" s="40"/>
      <c r="D441" s="41"/>
    </row>
    <row r="442" spans="3:4" ht="15.75" customHeight="1" x14ac:dyDescent="0.35">
      <c r="C442" s="40"/>
      <c r="D442" s="41"/>
    </row>
    <row r="443" spans="3:4" ht="15.75" customHeight="1" x14ac:dyDescent="0.35">
      <c r="C443" s="40"/>
      <c r="D443" s="41"/>
    </row>
    <row r="444" spans="3:4" ht="15.75" customHeight="1" x14ac:dyDescent="0.35">
      <c r="C444" s="40"/>
      <c r="D444" s="41"/>
    </row>
    <row r="445" spans="3:4" ht="15.75" customHeight="1" x14ac:dyDescent="0.35">
      <c r="C445" s="40"/>
      <c r="D445" s="41"/>
    </row>
    <row r="446" spans="3:4" ht="15.75" customHeight="1" x14ac:dyDescent="0.35">
      <c r="C446" s="40"/>
      <c r="D446" s="41"/>
    </row>
    <row r="447" spans="3:4" ht="15.75" customHeight="1" x14ac:dyDescent="0.35">
      <c r="C447" s="40"/>
      <c r="D447" s="41"/>
    </row>
    <row r="448" spans="3:4" ht="15.75" customHeight="1" x14ac:dyDescent="0.35">
      <c r="C448" s="40"/>
      <c r="D448" s="41"/>
    </row>
    <row r="449" spans="3:4" ht="15.75" customHeight="1" x14ac:dyDescent="0.35">
      <c r="C449" s="40"/>
      <c r="D449" s="41"/>
    </row>
    <row r="450" spans="3:4" ht="15.75" customHeight="1" x14ac:dyDescent="0.35">
      <c r="C450" s="40"/>
      <c r="D450" s="41"/>
    </row>
    <row r="451" spans="3:4" ht="15.75" customHeight="1" x14ac:dyDescent="0.35">
      <c r="C451" s="40"/>
      <c r="D451" s="41"/>
    </row>
    <row r="452" spans="3:4" ht="15.75" customHeight="1" x14ac:dyDescent="0.35">
      <c r="C452" s="40"/>
      <c r="D452" s="41"/>
    </row>
    <row r="453" spans="3:4" ht="15.75" customHeight="1" x14ac:dyDescent="0.35">
      <c r="C453" s="40"/>
      <c r="D453" s="41"/>
    </row>
    <row r="454" spans="3:4" ht="15.75" customHeight="1" x14ac:dyDescent="0.35">
      <c r="C454" s="40"/>
      <c r="D454" s="41"/>
    </row>
    <row r="455" spans="3:4" ht="15.75" customHeight="1" x14ac:dyDescent="0.35">
      <c r="C455" s="40"/>
      <c r="D455" s="41"/>
    </row>
    <row r="456" spans="3:4" ht="15.75" customHeight="1" x14ac:dyDescent="0.35">
      <c r="C456" s="40"/>
      <c r="D456" s="41"/>
    </row>
    <row r="457" spans="3:4" ht="15.75" customHeight="1" x14ac:dyDescent="0.35">
      <c r="C457" s="40"/>
      <c r="D457" s="41"/>
    </row>
    <row r="458" spans="3:4" ht="15.75" customHeight="1" x14ac:dyDescent="0.35">
      <c r="C458" s="40"/>
      <c r="D458" s="41"/>
    </row>
    <row r="459" spans="3:4" ht="15.75" customHeight="1" x14ac:dyDescent="0.35">
      <c r="C459" s="40"/>
      <c r="D459" s="41"/>
    </row>
    <row r="460" spans="3:4" ht="15.75" customHeight="1" x14ac:dyDescent="0.35">
      <c r="C460" s="40"/>
      <c r="D460" s="41"/>
    </row>
    <row r="461" spans="3:4" ht="15.75" customHeight="1" x14ac:dyDescent="0.35">
      <c r="C461" s="40"/>
      <c r="D461" s="41"/>
    </row>
    <row r="462" spans="3:4" ht="15.75" customHeight="1" x14ac:dyDescent="0.35">
      <c r="C462" s="40"/>
      <c r="D462" s="41"/>
    </row>
    <row r="463" spans="3:4" ht="15.75" customHeight="1" x14ac:dyDescent="0.35">
      <c r="C463" s="40"/>
      <c r="D463" s="41"/>
    </row>
    <row r="464" spans="3:4" ht="15.75" customHeight="1" x14ac:dyDescent="0.35">
      <c r="C464" s="40"/>
      <c r="D464" s="41"/>
    </row>
    <row r="465" spans="3:4" ht="15.75" customHeight="1" x14ac:dyDescent="0.35">
      <c r="C465" s="40"/>
      <c r="D465" s="41"/>
    </row>
    <row r="466" spans="3:4" ht="15.75" customHeight="1" x14ac:dyDescent="0.35">
      <c r="C466" s="40"/>
      <c r="D466" s="41"/>
    </row>
    <row r="467" spans="3:4" ht="15.75" customHeight="1" x14ac:dyDescent="0.35">
      <c r="C467" s="40"/>
      <c r="D467" s="41"/>
    </row>
    <row r="468" spans="3:4" ht="15.75" customHeight="1" x14ac:dyDescent="0.35">
      <c r="C468" s="40"/>
      <c r="D468" s="41"/>
    </row>
    <row r="469" spans="3:4" ht="15.75" customHeight="1" x14ac:dyDescent="0.35">
      <c r="C469" s="40"/>
      <c r="D469" s="41"/>
    </row>
    <row r="470" spans="3:4" ht="15.75" customHeight="1" x14ac:dyDescent="0.35">
      <c r="C470" s="40"/>
      <c r="D470" s="41"/>
    </row>
    <row r="471" spans="3:4" ht="15.75" customHeight="1" x14ac:dyDescent="0.35">
      <c r="C471" s="40"/>
      <c r="D471" s="41"/>
    </row>
    <row r="472" spans="3:4" ht="15.75" customHeight="1" x14ac:dyDescent="0.35">
      <c r="C472" s="40"/>
      <c r="D472" s="41"/>
    </row>
    <row r="473" spans="3:4" ht="15.75" customHeight="1" x14ac:dyDescent="0.35">
      <c r="C473" s="40"/>
      <c r="D473" s="41"/>
    </row>
    <row r="474" spans="3:4" ht="15.75" customHeight="1" x14ac:dyDescent="0.35">
      <c r="C474" s="40"/>
      <c r="D474" s="41"/>
    </row>
    <row r="475" spans="3:4" ht="15.75" customHeight="1" x14ac:dyDescent="0.35">
      <c r="C475" s="40"/>
      <c r="D475" s="41"/>
    </row>
    <row r="476" spans="3:4" ht="15.75" customHeight="1" x14ac:dyDescent="0.35">
      <c r="C476" s="40"/>
      <c r="D476" s="41"/>
    </row>
    <row r="477" spans="3:4" ht="15.75" customHeight="1" x14ac:dyDescent="0.35">
      <c r="C477" s="40"/>
      <c r="D477" s="41"/>
    </row>
    <row r="478" spans="3:4" ht="15.75" customHeight="1" x14ac:dyDescent="0.35">
      <c r="C478" s="40"/>
      <c r="D478" s="41"/>
    </row>
    <row r="479" spans="3:4" ht="15.75" customHeight="1" x14ac:dyDescent="0.35">
      <c r="C479" s="40"/>
      <c r="D479" s="41"/>
    </row>
    <row r="480" spans="3:4" ht="15.75" customHeight="1" x14ac:dyDescent="0.35">
      <c r="C480" s="40"/>
      <c r="D480" s="41"/>
    </row>
    <row r="481" spans="3:4" ht="15.75" customHeight="1" x14ac:dyDescent="0.35">
      <c r="C481" s="40"/>
      <c r="D481" s="41"/>
    </row>
    <row r="482" spans="3:4" ht="15.75" customHeight="1" x14ac:dyDescent="0.35">
      <c r="C482" s="40"/>
      <c r="D482" s="41"/>
    </row>
    <row r="483" spans="3:4" ht="15.75" customHeight="1" x14ac:dyDescent="0.35">
      <c r="C483" s="40"/>
      <c r="D483" s="41"/>
    </row>
    <row r="484" spans="3:4" ht="15.75" customHeight="1" x14ac:dyDescent="0.35">
      <c r="C484" s="40"/>
      <c r="D484" s="41"/>
    </row>
    <row r="485" spans="3:4" ht="15.75" customHeight="1" x14ac:dyDescent="0.35">
      <c r="C485" s="40"/>
      <c r="D485" s="41"/>
    </row>
    <row r="486" spans="3:4" ht="15.75" customHeight="1" x14ac:dyDescent="0.35">
      <c r="C486" s="40"/>
      <c r="D486" s="41"/>
    </row>
    <row r="487" spans="3:4" ht="15.75" customHeight="1" x14ac:dyDescent="0.35">
      <c r="C487" s="40"/>
      <c r="D487" s="41"/>
    </row>
    <row r="488" spans="3:4" ht="15.75" customHeight="1" x14ac:dyDescent="0.35">
      <c r="C488" s="40"/>
      <c r="D488" s="41"/>
    </row>
    <row r="489" spans="3:4" ht="15.75" customHeight="1" x14ac:dyDescent="0.35">
      <c r="C489" s="40"/>
      <c r="D489" s="41"/>
    </row>
    <row r="490" spans="3:4" ht="15.75" customHeight="1" x14ac:dyDescent="0.35">
      <c r="C490" s="40"/>
      <c r="D490" s="41"/>
    </row>
    <row r="491" spans="3:4" ht="15.75" customHeight="1" x14ac:dyDescent="0.35">
      <c r="C491" s="40"/>
      <c r="D491" s="41"/>
    </row>
    <row r="492" spans="3:4" ht="15.75" customHeight="1" x14ac:dyDescent="0.35">
      <c r="C492" s="40"/>
      <c r="D492" s="41"/>
    </row>
    <row r="493" spans="3:4" ht="15.75" customHeight="1" x14ac:dyDescent="0.35">
      <c r="C493" s="40"/>
      <c r="D493" s="41"/>
    </row>
    <row r="494" spans="3:4" ht="15.75" customHeight="1" x14ac:dyDescent="0.35">
      <c r="C494" s="40"/>
      <c r="D494" s="41"/>
    </row>
    <row r="495" spans="3:4" ht="15.75" customHeight="1" x14ac:dyDescent="0.35">
      <c r="C495" s="40"/>
      <c r="D495" s="41"/>
    </row>
    <row r="496" spans="3:4" ht="15.75" customHeight="1" x14ac:dyDescent="0.35">
      <c r="C496" s="40"/>
      <c r="D496" s="41"/>
    </row>
    <row r="497" spans="3:4" ht="15.75" customHeight="1" x14ac:dyDescent="0.35">
      <c r="C497" s="40"/>
      <c r="D497" s="41"/>
    </row>
    <row r="498" spans="3:4" ht="15.75" customHeight="1" x14ac:dyDescent="0.35">
      <c r="C498" s="40"/>
      <c r="D498" s="41"/>
    </row>
    <row r="499" spans="3:4" ht="15.75" customHeight="1" x14ac:dyDescent="0.35">
      <c r="C499" s="40"/>
      <c r="D499" s="41"/>
    </row>
    <row r="500" spans="3:4" ht="15.75" customHeight="1" x14ac:dyDescent="0.35">
      <c r="C500" s="40"/>
      <c r="D500" s="41"/>
    </row>
    <row r="501" spans="3:4" ht="15.75" customHeight="1" x14ac:dyDescent="0.35">
      <c r="C501" s="40"/>
      <c r="D501" s="41"/>
    </row>
    <row r="502" spans="3:4" ht="15.75" customHeight="1" x14ac:dyDescent="0.35">
      <c r="C502" s="40"/>
      <c r="D502" s="41"/>
    </row>
    <row r="503" spans="3:4" ht="15.75" customHeight="1" x14ac:dyDescent="0.35">
      <c r="C503" s="40"/>
      <c r="D503" s="41"/>
    </row>
    <row r="504" spans="3:4" ht="15.75" customHeight="1" x14ac:dyDescent="0.35">
      <c r="C504" s="40"/>
      <c r="D504" s="41"/>
    </row>
    <row r="505" spans="3:4" ht="15.75" customHeight="1" x14ac:dyDescent="0.35">
      <c r="C505" s="40"/>
      <c r="D505" s="41"/>
    </row>
    <row r="506" spans="3:4" ht="15.75" customHeight="1" x14ac:dyDescent="0.35">
      <c r="C506" s="40"/>
      <c r="D506" s="41"/>
    </row>
    <row r="507" spans="3:4" ht="15.75" customHeight="1" x14ac:dyDescent="0.35">
      <c r="C507" s="40"/>
      <c r="D507" s="41"/>
    </row>
    <row r="508" spans="3:4" ht="15.75" customHeight="1" x14ac:dyDescent="0.35">
      <c r="C508" s="40"/>
      <c r="D508" s="41"/>
    </row>
    <row r="509" spans="3:4" ht="15.75" customHeight="1" x14ac:dyDescent="0.35">
      <c r="C509" s="40"/>
      <c r="D509" s="41"/>
    </row>
    <row r="510" spans="3:4" ht="15.75" customHeight="1" x14ac:dyDescent="0.35">
      <c r="C510" s="40"/>
      <c r="D510" s="41"/>
    </row>
    <row r="511" spans="3:4" ht="15.75" customHeight="1" x14ac:dyDescent="0.35">
      <c r="C511" s="40"/>
      <c r="D511" s="41"/>
    </row>
    <row r="512" spans="3:4" ht="15.75" customHeight="1" x14ac:dyDescent="0.35">
      <c r="C512" s="40"/>
      <c r="D512" s="41"/>
    </row>
    <row r="513" spans="3:4" ht="15.75" customHeight="1" x14ac:dyDescent="0.35">
      <c r="C513" s="40"/>
      <c r="D513" s="41"/>
    </row>
    <row r="514" spans="3:4" ht="15.75" customHeight="1" x14ac:dyDescent="0.35">
      <c r="C514" s="40"/>
      <c r="D514" s="41"/>
    </row>
    <row r="515" spans="3:4" ht="15.75" customHeight="1" x14ac:dyDescent="0.35">
      <c r="C515" s="40"/>
      <c r="D515" s="41"/>
    </row>
    <row r="516" spans="3:4" ht="15.75" customHeight="1" x14ac:dyDescent="0.35">
      <c r="C516" s="40"/>
      <c r="D516" s="41"/>
    </row>
    <row r="517" spans="3:4" ht="15.75" customHeight="1" x14ac:dyDescent="0.35">
      <c r="C517" s="40"/>
      <c r="D517" s="41"/>
    </row>
    <row r="518" spans="3:4" ht="15.75" customHeight="1" x14ac:dyDescent="0.35">
      <c r="C518" s="40"/>
      <c r="D518" s="41"/>
    </row>
    <row r="519" spans="3:4" ht="15.75" customHeight="1" x14ac:dyDescent="0.35">
      <c r="C519" s="40"/>
      <c r="D519" s="41"/>
    </row>
    <row r="520" spans="3:4" ht="15.75" customHeight="1" x14ac:dyDescent="0.35">
      <c r="C520" s="40"/>
      <c r="D520" s="41"/>
    </row>
    <row r="521" spans="3:4" ht="15.75" customHeight="1" x14ac:dyDescent="0.35">
      <c r="C521" s="40"/>
      <c r="D521" s="41"/>
    </row>
    <row r="522" spans="3:4" ht="15.75" customHeight="1" x14ac:dyDescent="0.35">
      <c r="C522" s="40"/>
      <c r="D522" s="41"/>
    </row>
    <row r="523" spans="3:4" ht="15.75" customHeight="1" x14ac:dyDescent="0.35">
      <c r="C523" s="40"/>
      <c r="D523" s="41"/>
    </row>
    <row r="524" spans="3:4" ht="15.75" customHeight="1" x14ac:dyDescent="0.35">
      <c r="C524" s="40"/>
      <c r="D524" s="41"/>
    </row>
    <row r="525" spans="3:4" ht="15.75" customHeight="1" x14ac:dyDescent="0.35">
      <c r="C525" s="40"/>
      <c r="D525" s="41"/>
    </row>
    <row r="526" spans="3:4" ht="15.75" customHeight="1" x14ac:dyDescent="0.35">
      <c r="C526" s="40"/>
      <c r="D526" s="41"/>
    </row>
    <row r="527" spans="3:4" ht="15.75" customHeight="1" x14ac:dyDescent="0.35">
      <c r="C527" s="40"/>
      <c r="D527" s="41"/>
    </row>
    <row r="528" spans="3:4" ht="15.75" customHeight="1" x14ac:dyDescent="0.35">
      <c r="C528" s="40"/>
      <c r="D528" s="41"/>
    </row>
    <row r="529" spans="3:4" ht="15.75" customHeight="1" x14ac:dyDescent="0.35">
      <c r="C529" s="40"/>
      <c r="D529" s="41"/>
    </row>
    <row r="530" spans="3:4" ht="15.75" customHeight="1" x14ac:dyDescent="0.35">
      <c r="C530" s="40"/>
      <c r="D530" s="41"/>
    </row>
    <row r="531" spans="3:4" ht="15.75" customHeight="1" x14ac:dyDescent="0.35">
      <c r="C531" s="40"/>
      <c r="D531" s="41"/>
    </row>
    <row r="532" spans="3:4" ht="15.75" customHeight="1" x14ac:dyDescent="0.35">
      <c r="C532" s="40"/>
      <c r="D532" s="41"/>
    </row>
    <row r="533" spans="3:4" ht="15.75" customHeight="1" x14ac:dyDescent="0.35">
      <c r="C533" s="40"/>
      <c r="D533" s="41"/>
    </row>
    <row r="534" spans="3:4" ht="15.75" customHeight="1" x14ac:dyDescent="0.35">
      <c r="C534" s="40"/>
      <c r="D534" s="41"/>
    </row>
    <row r="535" spans="3:4" ht="15.75" customHeight="1" x14ac:dyDescent="0.35">
      <c r="C535" s="40"/>
      <c r="D535" s="41"/>
    </row>
    <row r="536" spans="3:4" ht="15.75" customHeight="1" x14ac:dyDescent="0.35">
      <c r="C536" s="40"/>
      <c r="D536" s="41"/>
    </row>
    <row r="537" spans="3:4" ht="15.75" customHeight="1" x14ac:dyDescent="0.35">
      <c r="C537" s="40"/>
      <c r="D537" s="41"/>
    </row>
    <row r="538" spans="3:4" ht="15.75" customHeight="1" x14ac:dyDescent="0.35">
      <c r="C538" s="40"/>
      <c r="D538" s="41"/>
    </row>
    <row r="539" spans="3:4" ht="15.75" customHeight="1" x14ac:dyDescent="0.35">
      <c r="C539" s="40"/>
      <c r="D539" s="41"/>
    </row>
    <row r="540" spans="3:4" ht="15.75" customHeight="1" x14ac:dyDescent="0.35">
      <c r="C540" s="40"/>
      <c r="D540" s="41"/>
    </row>
    <row r="541" spans="3:4" ht="15.75" customHeight="1" x14ac:dyDescent="0.35">
      <c r="C541" s="40"/>
      <c r="D541" s="41"/>
    </row>
    <row r="542" spans="3:4" ht="15.75" customHeight="1" x14ac:dyDescent="0.35">
      <c r="C542" s="40"/>
      <c r="D542" s="41"/>
    </row>
    <row r="543" spans="3:4" ht="15.75" customHeight="1" x14ac:dyDescent="0.35">
      <c r="C543" s="40"/>
      <c r="D543" s="41"/>
    </row>
    <row r="544" spans="3:4" ht="15.75" customHeight="1" x14ac:dyDescent="0.35">
      <c r="C544" s="40"/>
      <c r="D544" s="41"/>
    </row>
    <row r="545" spans="3:4" ht="15.75" customHeight="1" x14ac:dyDescent="0.35">
      <c r="C545" s="40"/>
      <c r="D545" s="41"/>
    </row>
    <row r="546" spans="3:4" ht="15.75" customHeight="1" x14ac:dyDescent="0.35">
      <c r="C546" s="40"/>
      <c r="D546" s="41"/>
    </row>
    <row r="547" spans="3:4" ht="15.75" customHeight="1" x14ac:dyDescent="0.35">
      <c r="C547" s="40"/>
      <c r="D547" s="41"/>
    </row>
    <row r="548" spans="3:4" ht="15.75" customHeight="1" x14ac:dyDescent="0.35">
      <c r="C548" s="40"/>
      <c r="D548" s="41"/>
    </row>
    <row r="549" spans="3:4" ht="15.75" customHeight="1" x14ac:dyDescent="0.35">
      <c r="C549" s="40"/>
      <c r="D549" s="41"/>
    </row>
    <row r="550" spans="3:4" ht="15.75" customHeight="1" x14ac:dyDescent="0.35">
      <c r="C550" s="40"/>
      <c r="D550" s="41"/>
    </row>
    <row r="551" spans="3:4" ht="15.75" customHeight="1" x14ac:dyDescent="0.35">
      <c r="C551" s="40"/>
      <c r="D551" s="41"/>
    </row>
    <row r="552" spans="3:4" ht="15.75" customHeight="1" x14ac:dyDescent="0.35">
      <c r="C552" s="40"/>
      <c r="D552" s="41"/>
    </row>
    <row r="553" spans="3:4" ht="15.75" customHeight="1" x14ac:dyDescent="0.35">
      <c r="C553" s="40"/>
      <c r="D553" s="41"/>
    </row>
    <row r="554" spans="3:4" ht="15.75" customHeight="1" x14ac:dyDescent="0.35">
      <c r="C554" s="40"/>
      <c r="D554" s="41"/>
    </row>
    <row r="555" spans="3:4" ht="15.75" customHeight="1" x14ac:dyDescent="0.35">
      <c r="C555" s="40"/>
      <c r="D555" s="41"/>
    </row>
    <row r="556" spans="3:4" ht="15.75" customHeight="1" x14ac:dyDescent="0.35">
      <c r="C556" s="40"/>
      <c r="D556" s="41"/>
    </row>
    <row r="557" spans="3:4" ht="15.75" customHeight="1" x14ac:dyDescent="0.35">
      <c r="C557" s="40"/>
      <c r="D557" s="41"/>
    </row>
    <row r="558" spans="3:4" ht="15.75" customHeight="1" x14ac:dyDescent="0.35">
      <c r="C558" s="40"/>
      <c r="D558" s="41"/>
    </row>
    <row r="559" spans="3:4" ht="15.75" customHeight="1" x14ac:dyDescent="0.35">
      <c r="C559" s="40"/>
      <c r="D559" s="41"/>
    </row>
    <row r="560" spans="3:4" ht="15.75" customHeight="1" x14ac:dyDescent="0.35">
      <c r="C560" s="40"/>
      <c r="D560" s="41"/>
    </row>
    <row r="561" spans="3:4" ht="15.75" customHeight="1" x14ac:dyDescent="0.35">
      <c r="C561" s="40"/>
      <c r="D561" s="41"/>
    </row>
    <row r="562" spans="3:4" ht="15.75" customHeight="1" x14ac:dyDescent="0.35">
      <c r="C562" s="40"/>
      <c r="D562" s="41"/>
    </row>
    <row r="563" spans="3:4" ht="15.75" customHeight="1" x14ac:dyDescent="0.35">
      <c r="C563" s="40"/>
      <c r="D563" s="41"/>
    </row>
    <row r="564" spans="3:4" ht="15.75" customHeight="1" x14ac:dyDescent="0.35">
      <c r="C564" s="40"/>
      <c r="D564" s="41"/>
    </row>
    <row r="565" spans="3:4" ht="15.75" customHeight="1" x14ac:dyDescent="0.35">
      <c r="C565" s="40"/>
      <c r="D565" s="41"/>
    </row>
    <row r="566" spans="3:4" ht="15.75" customHeight="1" x14ac:dyDescent="0.35">
      <c r="C566" s="40"/>
      <c r="D566" s="41"/>
    </row>
    <row r="567" spans="3:4" ht="15.75" customHeight="1" x14ac:dyDescent="0.35">
      <c r="C567" s="40"/>
      <c r="D567" s="41"/>
    </row>
    <row r="568" spans="3:4" ht="15.75" customHeight="1" x14ac:dyDescent="0.35">
      <c r="C568" s="40"/>
      <c r="D568" s="41"/>
    </row>
    <row r="569" spans="3:4" ht="15.75" customHeight="1" x14ac:dyDescent="0.35">
      <c r="C569" s="40"/>
      <c r="D569" s="41"/>
    </row>
    <row r="570" spans="3:4" ht="15.75" customHeight="1" x14ac:dyDescent="0.35">
      <c r="C570" s="40"/>
      <c r="D570" s="41"/>
    </row>
    <row r="571" spans="3:4" ht="15.75" customHeight="1" x14ac:dyDescent="0.35">
      <c r="C571" s="40"/>
      <c r="D571" s="41"/>
    </row>
    <row r="572" spans="3:4" ht="15.75" customHeight="1" x14ac:dyDescent="0.35">
      <c r="C572" s="40"/>
      <c r="D572" s="41"/>
    </row>
    <row r="573" spans="3:4" ht="15.75" customHeight="1" x14ac:dyDescent="0.35">
      <c r="C573" s="40"/>
      <c r="D573" s="41"/>
    </row>
    <row r="574" spans="3:4" ht="15.75" customHeight="1" x14ac:dyDescent="0.35">
      <c r="C574" s="40"/>
      <c r="D574" s="41"/>
    </row>
    <row r="575" spans="3:4" ht="15.75" customHeight="1" x14ac:dyDescent="0.35">
      <c r="C575" s="40"/>
      <c r="D575" s="41"/>
    </row>
    <row r="576" spans="3:4" ht="15.75" customHeight="1" x14ac:dyDescent="0.35">
      <c r="C576" s="40"/>
      <c r="D576" s="41"/>
    </row>
    <row r="577" spans="3:4" ht="15.75" customHeight="1" x14ac:dyDescent="0.35">
      <c r="C577" s="40"/>
      <c r="D577" s="41"/>
    </row>
    <row r="578" spans="3:4" ht="15.75" customHeight="1" x14ac:dyDescent="0.35">
      <c r="C578" s="40"/>
      <c r="D578" s="41"/>
    </row>
    <row r="579" spans="3:4" ht="15.75" customHeight="1" x14ac:dyDescent="0.35">
      <c r="C579" s="40"/>
      <c r="D579" s="41"/>
    </row>
    <row r="580" spans="3:4" ht="15.75" customHeight="1" x14ac:dyDescent="0.35">
      <c r="C580" s="40"/>
      <c r="D580" s="41"/>
    </row>
    <row r="581" spans="3:4" ht="15.75" customHeight="1" x14ac:dyDescent="0.35">
      <c r="C581" s="40"/>
      <c r="D581" s="41"/>
    </row>
    <row r="582" spans="3:4" ht="15.75" customHeight="1" x14ac:dyDescent="0.35">
      <c r="C582" s="40"/>
      <c r="D582" s="41"/>
    </row>
    <row r="583" spans="3:4" ht="15.75" customHeight="1" x14ac:dyDescent="0.35">
      <c r="C583" s="40"/>
      <c r="D583" s="41"/>
    </row>
    <row r="584" spans="3:4" ht="15.75" customHeight="1" x14ac:dyDescent="0.35">
      <c r="C584" s="40"/>
      <c r="D584" s="41"/>
    </row>
    <row r="585" spans="3:4" ht="15.75" customHeight="1" x14ac:dyDescent="0.35">
      <c r="C585" s="40"/>
      <c r="D585" s="41"/>
    </row>
    <row r="586" spans="3:4" ht="15.75" customHeight="1" x14ac:dyDescent="0.35">
      <c r="C586" s="40"/>
      <c r="D586" s="41"/>
    </row>
    <row r="587" spans="3:4" ht="15.75" customHeight="1" x14ac:dyDescent="0.35">
      <c r="C587" s="40"/>
      <c r="D587" s="41"/>
    </row>
    <row r="588" spans="3:4" ht="15.75" customHeight="1" x14ac:dyDescent="0.35">
      <c r="C588" s="40"/>
      <c r="D588" s="41"/>
    </row>
    <row r="589" spans="3:4" ht="15.75" customHeight="1" x14ac:dyDescent="0.35">
      <c r="C589" s="40"/>
      <c r="D589" s="41"/>
    </row>
    <row r="590" spans="3:4" ht="15.75" customHeight="1" x14ac:dyDescent="0.35">
      <c r="C590" s="40"/>
      <c r="D590" s="41"/>
    </row>
    <row r="591" spans="3:4" ht="15.75" customHeight="1" x14ac:dyDescent="0.35">
      <c r="C591" s="40"/>
      <c r="D591" s="41"/>
    </row>
    <row r="592" spans="3:4" ht="15.75" customHeight="1" x14ac:dyDescent="0.35">
      <c r="C592" s="40"/>
      <c r="D592" s="41"/>
    </row>
    <row r="593" spans="3:4" ht="15.75" customHeight="1" x14ac:dyDescent="0.35">
      <c r="C593" s="40"/>
      <c r="D593" s="41"/>
    </row>
    <row r="594" spans="3:4" ht="15.75" customHeight="1" x14ac:dyDescent="0.35">
      <c r="C594" s="40"/>
      <c r="D594" s="41"/>
    </row>
    <row r="595" spans="3:4" ht="15.75" customHeight="1" x14ac:dyDescent="0.35">
      <c r="C595" s="40"/>
      <c r="D595" s="41"/>
    </row>
    <row r="596" spans="3:4" ht="15.75" customHeight="1" x14ac:dyDescent="0.35">
      <c r="C596" s="40"/>
      <c r="D596" s="41"/>
    </row>
    <row r="597" spans="3:4" ht="15.75" customHeight="1" x14ac:dyDescent="0.35">
      <c r="C597" s="40"/>
      <c r="D597" s="41"/>
    </row>
    <row r="598" spans="3:4" ht="15.75" customHeight="1" x14ac:dyDescent="0.35">
      <c r="C598" s="40"/>
      <c r="D598" s="41"/>
    </row>
    <row r="599" spans="3:4" ht="15.75" customHeight="1" x14ac:dyDescent="0.35">
      <c r="C599" s="40"/>
      <c r="D599" s="41"/>
    </row>
    <row r="600" spans="3:4" ht="15.75" customHeight="1" x14ac:dyDescent="0.35">
      <c r="C600" s="40"/>
      <c r="D600" s="41"/>
    </row>
    <row r="601" spans="3:4" ht="15.75" customHeight="1" x14ac:dyDescent="0.35">
      <c r="C601" s="40"/>
      <c r="D601" s="41"/>
    </row>
    <row r="602" spans="3:4" ht="15.75" customHeight="1" x14ac:dyDescent="0.35">
      <c r="C602" s="40"/>
      <c r="D602" s="41"/>
    </row>
    <row r="603" spans="3:4" ht="15.75" customHeight="1" x14ac:dyDescent="0.35">
      <c r="C603" s="40"/>
      <c r="D603" s="41"/>
    </row>
    <row r="604" spans="3:4" ht="15.75" customHeight="1" x14ac:dyDescent="0.35">
      <c r="C604" s="40"/>
      <c r="D604" s="41"/>
    </row>
    <row r="605" spans="3:4" ht="15.75" customHeight="1" x14ac:dyDescent="0.35">
      <c r="C605" s="40"/>
      <c r="D605" s="41"/>
    </row>
    <row r="606" spans="3:4" ht="15.75" customHeight="1" x14ac:dyDescent="0.35">
      <c r="C606" s="40"/>
      <c r="D606" s="41"/>
    </row>
    <row r="607" spans="3:4" ht="15.75" customHeight="1" x14ac:dyDescent="0.35">
      <c r="C607" s="40"/>
      <c r="D607" s="41"/>
    </row>
    <row r="608" spans="3:4" ht="15.75" customHeight="1" x14ac:dyDescent="0.35">
      <c r="C608" s="40"/>
      <c r="D608" s="41"/>
    </row>
    <row r="609" spans="3:4" ht="15.75" customHeight="1" x14ac:dyDescent="0.35">
      <c r="C609" s="40"/>
      <c r="D609" s="41"/>
    </row>
    <row r="610" spans="3:4" ht="15.75" customHeight="1" x14ac:dyDescent="0.35">
      <c r="C610" s="40"/>
      <c r="D610" s="41"/>
    </row>
    <row r="611" spans="3:4" ht="15.75" customHeight="1" x14ac:dyDescent="0.35">
      <c r="C611" s="40"/>
      <c r="D611" s="41"/>
    </row>
    <row r="612" spans="3:4" ht="15.75" customHeight="1" x14ac:dyDescent="0.35">
      <c r="C612" s="40"/>
      <c r="D612" s="41"/>
    </row>
    <row r="613" spans="3:4" ht="15.75" customHeight="1" x14ac:dyDescent="0.35">
      <c r="C613" s="40"/>
      <c r="D613" s="41"/>
    </row>
    <row r="614" spans="3:4" ht="15.75" customHeight="1" x14ac:dyDescent="0.35">
      <c r="C614" s="40"/>
      <c r="D614" s="41"/>
    </row>
    <row r="615" spans="3:4" ht="15.75" customHeight="1" x14ac:dyDescent="0.35">
      <c r="C615" s="40"/>
      <c r="D615" s="41"/>
    </row>
    <row r="616" spans="3:4" ht="15.75" customHeight="1" x14ac:dyDescent="0.35">
      <c r="C616" s="40"/>
      <c r="D616" s="41"/>
    </row>
    <row r="617" spans="3:4" ht="15.75" customHeight="1" x14ac:dyDescent="0.35">
      <c r="C617" s="40"/>
      <c r="D617" s="41"/>
    </row>
    <row r="618" spans="3:4" ht="15.75" customHeight="1" x14ac:dyDescent="0.35">
      <c r="C618" s="40"/>
      <c r="D618" s="41"/>
    </row>
    <row r="619" spans="3:4" ht="15.75" customHeight="1" x14ac:dyDescent="0.35">
      <c r="C619" s="40"/>
      <c r="D619" s="41"/>
    </row>
    <row r="620" spans="3:4" ht="15.75" customHeight="1" x14ac:dyDescent="0.35">
      <c r="C620" s="40"/>
      <c r="D620" s="41"/>
    </row>
    <row r="621" spans="3:4" ht="15.75" customHeight="1" x14ac:dyDescent="0.35">
      <c r="C621" s="40"/>
      <c r="D621" s="41"/>
    </row>
    <row r="622" spans="3:4" ht="15.75" customHeight="1" x14ac:dyDescent="0.35">
      <c r="C622" s="40"/>
      <c r="D622" s="41"/>
    </row>
    <row r="623" spans="3:4" ht="15.75" customHeight="1" x14ac:dyDescent="0.35">
      <c r="C623" s="40"/>
      <c r="D623" s="41"/>
    </row>
    <row r="624" spans="3:4" ht="15.75" customHeight="1" x14ac:dyDescent="0.35">
      <c r="C624" s="40"/>
      <c r="D624" s="41"/>
    </row>
    <row r="625" spans="3:4" ht="15.75" customHeight="1" x14ac:dyDescent="0.35">
      <c r="C625" s="40"/>
      <c r="D625" s="41"/>
    </row>
    <row r="626" spans="3:4" ht="15.75" customHeight="1" x14ac:dyDescent="0.35">
      <c r="C626" s="40"/>
      <c r="D626" s="41"/>
    </row>
    <row r="627" spans="3:4" ht="15.75" customHeight="1" x14ac:dyDescent="0.35">
      <c r="C627" s="40"/>
      <c r="D627" s="41"/>
    </row>
    <row r="628" spans="3:4" ht="15.75" customHeight="1" x14ac:dyDescent="0.35">
      <c r="C628" s="40"/>
      <c r="D628" s="41"/>
    </row>
    <row r="629" spans="3:4" ht="15.75" customHeight="1" x14ac:dyDescent="0.35">
      <c r="C629" s="40"/>
      <c r="D629" s="41"/>
    </row>
    <row r="630" spans="3:4" ht="15.75" customHeight="1" x14ac:dyDescent="0.35">
      <c r="C630" s="40"/>
      <c r="D630" s="41"/>
    </row>
    <row r="631" spans="3:4" ht="15.75" customHeight="1" x14ac:dyDescent="0.35">
      <c r="C631" s="40"/>
      <c r="D631" s="41"/>
    </row>
    <row r="632" spans="3:4" ht="15.75" customHeight="1" x14ac:dyDescent="0.35">
      <c r="C632" s="40"/>
      <c r="D632" s="41"/>
    </row>
    <row r="633" spans="3:4" ht="15.75" customHeight="1" x14ac:dyDescent="0.35">
      <c r="C633" s="40"/>
      <c r="D633" s="41"/>
    </row>
    <row r="634" spans="3:4" ht="15.75" customHeight="1" x14ac:dyDescent="0.35">
      <c r="C634" s="40"/>
      <c r="D634" s="41"/>
    </row>
    <row r="635" spans="3:4" ht="15.75" customHeight="1" x14ac:dyDescent="0.35">
      <c r="C635" s="40"/>
      <c r="D635" s="41"/>
    </row>
    <row r="636" spans="3:4" ht="15.75" customHeight="1" x14ac:dyDescent="0.35">
      <c r="C636" s="40"/>
      <c r="D636" s="41"/>
    </row>
    <row r="637" spans="3:4" ht="15.75" customHeight="1" x14ac:dyDescent="0.35">
      <c r="C637" s="40"/>
      <c r="D637" s="41"/>
    </row>
    <row r="638" spans="3:4" ht="15.75" customHeight="1" x14ac:dyDescent="0.35">
      <c r="C638" s="40"/>
      <c r="D638" s="41"/>
    </row>
    <row r="639" spans="3:4" ht="15.75" customHeight="1" x14ac:dyDescent="0.35">
      <c r="C639" s="40"/>
      <c r="D639" s="41"/>
    </row>
    <row r="640" spans="3:4" ht="15.75" customHeight="1" x14ac:dyDescent="0.35">
      <c r="C640" s="40"/>
      <c r="D640" s="41"/>
    </row>
    <row r="641" spans="3:4" ht="15.75" customHeight="1" x14ac:dyDescent="0.35">
      <c r="C641" s="40"/>
      <c r="D641" s="41"/>
    </row>
    <row r="642" spans="3:4" ht="15.75" customHeight="1" x14ac:dyDescent="0.35">
      <c r="C642" s="40"/>
      <c r="D642" s="41"/>
    </row>
    <row r="643" spans="3:4" ht="15.75" customHeight="1" x14ac:dyDescent="0.35">
      <c r="C643" s="40"/>
      <c r="D643" s="41"/>
    </row>
    <row r="644" spans="3:4" ht="15.75" customHeight="1" x14ac:dyDescent="0.35">
      <c r="C644" s="40"/>
      <c r="D644" s="41"/>
    </row>
    <row r="645" spans="3:4" ht="15.75" customHeight="1" x14ac:dyDescent="0.35">
      <c r="C645" s="40"/>
      <c r="D645" s="41"/>
    </row>
    <row r="646" spans="3:4" ht="15.75" customHeight="1" x14ac:dyDescent="0.35">
      <c r="C646" s="40"/>
      <c r="D646" s="41"/>
    </row>
    <row r="647" spans="3:4" ht="15.75" customHeight="1" x14ac:dyDescent="0.35">
      <c r="C647" s="40"/>
      <c r="D647" s="41"/>
    </row>
    <row r="648" spans="3:4" ht="15.75" customHeight="1" x14ac:dyDescent="0.35">
      <c r="C648" s="40"/>
      <c r="D648" s="41"/>
    </row>
    <row r="649" spans="3:4" ht="15.75" customHeight="1" x14ac:dyDescent="0.35">
      <c r="C649" s="40"/>
      <c r="D649" s="41"/>
    </row>
    <row r="650" spans="3:4" ht="15.75" customHeight="1" x14ac:dyDescent="0.35">
      <c r="C650" s="40"/>
      <c r="D650" s="41"/>
    </row>
    <row r="651" spans="3:4" ht="15.75" customHeight="1" x14ac:dyDescent="0.35">
      <c r="C651" s="40"/>
      <c r="D651" s="41"/>
    </row>
    <row r="652" spans="3:4" ht="15.75" customHeight="1" x14ac:dyDescent="0.35">
      <c r="C652" s="40"/>
      <c r="D652" s="41"/>
    </row>
    <row r="653" spans="3:4" ht="15.75" customHeight="1" x14ac:dyDescent="0.35">
      <c r="C653" s="40"/>
      <c r="D653" s="41"/>
    </row>
    <row r="654" spans="3:4" ht="15.75" customHeight="1" x14ac:dyDescent="0.35">
      <c r="C654" s="40"/>
      <c r="D654" s="41"/>
    </row>
    <row r="655" spans="3:4" ht="15.75" customHeight="1" x14ac:dyDescent="0.35">
      <c r="C655" s="40"/>
      <c r="D655" s="41"/>
    </row>
    <row r="656" spans="3:4" ht="15.75" customHeight="1" x14ac:dyDescent="0.35">
      <c r="C656" s="40"/>
      <c r="D656" s="41"/>
    </row>
    <row r="657" spans="3:4" ht="15.75" customHeight="1" x14ac:dyDescent="0.35">
      <c r="C657" s="40"/>
      <c r="D657" s="41"/>
    </row>
    <row r="658" spans="3:4" ht="15.75" customHeight="1" x14ac:dyDescent="0.35">
      <c r="C658" s="40"/>
      <c r="D658" s="41"/>
    </row>
    <row r="659" spans="3:4" ht="15.75" customHeight="1" x14ac:dyDescent="0.35">
      <c r="C659" s="40"/>
      <c r="D659" s="41"/>
    </row>
    <row r="660" spans="3:4" ht="15.75" customHeight="1" x14ac:dyDescent="0.35">
      <c r="C660" s="40"/>
      <c r="D660" s="41"/>
    </row>
    <row r="661" spans="3:4" ht="15.75" customHeight="1" x14ac:dyDescent="0.35">
      <c r="C661" s="40"/>
      <c r="D661" s="41"/>
    </row>
    <row r="662" spans="3:4" ht="15.75" customHeight="1" x14ac:dyDescent="0.35">
      <c r="C662" s="40"/>
      <c r="D662" s="41"/>
    </row>
    <row r="663" spans="3:4" ht="15.75" customHeight="1" x14ac:dyDescent="0.35">
      <c r="C663" s="40"/>
      <c r="D663" s="41"/>
    </row>
    <row r="664" spans="3:4" ht="15.75" customHeight="1" x14ac:dyDescent="0.35">
      <c r="C664" s="40"/>
      <c r="D664" s="41"/>
    </row>
    <row r="665" spans="3:4" ht="15.75" customHeight="1" x14ac:dyDescent="0.35">
      <c r="C665" s="40"/>
      <c r="D665" s="41"/>
    </row>
    <row r="666" spans="3:4" ht="15.75" customHeight="1" x14ac:dyDescent="0.35">
      <c r="C666" s="40"/>
      <c r="D666" s="41"/>
    </row>
    <row r="667" spans="3:4" ht="15.75" customHeight="1" x14ac:dyDescent="0.35">
      <c r="C667" s="40"/>
      <c r="D667" s="41"/>
    </row>
    <row r="668" spans="3:4" ht="15.75" customHeight="1" x14ac:dyDescent="0.35">
      <c r="C668" s="40"/>
      <c r="D668" s="41"/>
    </row>
    <row r="669" spans="3:4" ht="15.75" customHeight="1" x14ac:dyDescent="0.35">
      <c r="C669" s="40"/>
      <c r="D669" s="41"/>
    </row>
    <row r="670" spans="3:4" ht="15.75" customHeight="1" x14ac:dyDescent="0.35">
      <c r="C670" s="40"/>
      <c r="D670" s="41"/>
    </row>
    <row r="671" spans="3:4" ht="15.75" customHeight="1" x14ac:dyDescent="0.35">
      <c r="C671" s="40"/>
      <c r="D671" s="41"/>
    </row>
    <row r="672" spans="3:4" ht="15.75" customHeight="1" x14ac:dyDescent="0.35">
      <c r="C672" s="40"/>
      <c r="D672" s="41"/>
    </row>
    <row r="673" spans="3:4" ht="15.75" customHeight="1" x14ac:dyDescent="0.35">
      <c r="C673" s="40"/>
      <c r="D673" s="41"/>
    </row>
    <row r="674" spans="3:4" ht="15.75" customHeight="1" x14ac:dyDescent="0.35">
      <c r="C674" s="40"/>
      <c r="D674" s="41"/>
    </row>
    <row r="675" spans="3:4" ht="15.75" customHeight="1" x14ac:dyDescent="0.35">
      <c r="C675" s="40"/>
      <c r="D675" s="41"/>
    </row>
    <row r="676" spans="3:4" ht="15.75" customHeight="1" x14ac:dyDescent="0.35">
      <c r="C676" s="40"/>
      <c r="D676" s="41"/>
    </row>
    <row r="677" spans="3:4" ht="15.75" customHeight="1" x14ac:dyDescent="0.35">
      <c r="C677" s="40"/>
      <c r="D677" s="41"/>
    </row>
    <row r="678" spans="3:4" ht="15.75" customHeight="1" x14ac:dyDescent="0.35">
      <c r="C678" s="40"/>
      <c r="D678" s="41"/>
    </row>
    <row r="679" spans="3:4" ht="15.75" customHeight="1" x14ac:dyDescent="0.35">
      <c r="C679" s="40"/>
      <c r="D679" s="41"/>
    </row>
    <row r="680" spans="3:4" ht="15.75" customHeight="1" x14ac:dyDescent="0.35">
      <c r="C680" s="40"/>
      <c r="D680" s="41"/>
    </row>
    <row r="681" spans="3:4" ht="15.75" customHeight="1" x14ac:dyDescent="0.35">
      <c r="C681" s="40"/>
      <c r="D681" s="41"/>
    </row>
    <row r="682" spans="3:4" ht="15.75" customHeight="1" x14ac:dyDescent="0.35">
      <c r="C682" s="40"/>
      <c r="D682" s="41"/>
    </row>
    <row r="683" spans="3:4" ht="15.75" customHeight="1" x14ac:dyDescent="0.35">
      <c r="C683" s="40"/>
      <c r="D683" s="41"/>
    </row>
    <row r="684" spans="3:4" ht="15.75" customHeight="1" x14ac:dyDescent="0.35">
      <c r="C684" s="40"/>
      <c r="D684" s="41"/>
    </row>
    <row r="685" spans="3:4" ht="15.75" customHeight="1" x14ac:dyDescent="0.35">
      <c r="C685" s="40"/>
      <c r="D685" s="41"/>
    </row>
    <row r="686" spans="3:4" ht="15.75" customHeight="1" x14ac:dyDescent="0.35">
      <c r="C686" s="40"/>
      <c r="D686" s="41"/>
    </row>
    <row r="687" spans="3:4" ht="15.75" customHeight="1" x14ac:dyDescent="0.35">
      <c r="C687" s="40"/>
      <c r="D687" s="41"/>
    </row>
    <row r="688" spans="3:4" ht="15.75" customHeight="1" x14ac:dyDescent="0.35">
      <c r="C688" s="40"/>
      <c r="D688" s="41"/>
    </row>
    <row r="689" spans="3:4" ht="15.75" customHeight="1" x14ac:dyDescent="0.35">
      <c r="C689" s="40"/>
      <c r="D689" s="41"/>
    </row>
    <row r="690" spans="3:4" ht="15.75" customHeight="1" x14ac:dyDescent="0.35">
      <c r="C690" s="40"/>
      <c r="D690" s="41"/>
    </row>
    <row r="691" spans="3:4" ht="15.75" customHeight="1" x14ac:dyDescent="0.35">
      <c r="C691" s="40"/>
      <c r="D691" s="41"/>
    </row>
    <row r="692" spans="3:4" ht="15.75" customHeight="1" x14ac:dyDescent="0.35">
      <c r="C692" s="40"/>
      <c r="D692" s="41"/>
    </row>
    <row r="693" spans="3:4" ht="15.75" customHeight="1" x14ac:dyDescent="0.35">
      <c r="C693" s="40"/>
      <c r="D693" s="41"/>
    </row>
    <row r="694" spans="3:4" ht="15.75" customHeight="1" x14ac:dyDescent="0.35">
      <c r="C694" s="40"/>
      <c r="D694" s="41"/>
    </row>
    <row r="695" spans="3:4" ht="15.75" customHeight="1" x14ac:dyDescent="0.35">
      <c r="C695" s="40"/>
      <c r="D695" s="41"/>
    </row>
    <row r="696" spans="3:4" ht="15.75" customHeight="1" x14ac:dyDescent="0.35">
      <c r="C696" s="40"/>
      <c r="D696" s="41"/>
    </row>
    <row r="697" spans="3:4" ht="15.75" customHeight="1" x14ac:dyDescent="0.35">
      <c r="C697" s="40"/>
      <c r="D697" s="41"/>
    </row>
    <row r="698" spans="3:4" ht="15.75" customHeight="1" x14ac:dyDescent="0.35">
      <c r="C698" s="40"/>
      <c r="D698" s="41"/>
    </row>
    <row r="699" spans="3:4" ht="15.75" customHeight="1" x14ac:dyDescent="0.35">
      <c r="C699" s="40"/>
      <c r="D699" s="41"/>
    </row>
    <row r="700" spans="3:4" ht="15.75" customHeight="1" x14ac:dyDescent="0.35">
      <c r="C700" s="40"/>
      <c r="D700" s="41"/>
    </row>
    <row r="701" spans="3:4" ht="15.75" customHeight="1" x14ac:dyDescent="0.35">
      <c r="C701" s="40"/>
      <c r="D701" s="41"/>
    </row>
    <row r="702" spans="3:4" ht="15.75" customHeight="1" x14ac:dyDescent="0.35">
      <c r="C702" s="40"/>
      <c r="D702" s="41"/>
    </row>
    <row r="703" spans="3:4" ht="15.75" customHeight="1" x14ac:dyDescent="0.35">
      <c r="C703" s="40"/>
      <c r="D703" s="41"/>
    </row>
    <row r="704" spans="3:4" ht="15.75" customHeight="1" x14ac:dyDescent="0.35">
      <c r="C704" s="40"/>
      <c r="D704" s="41"/>
    </row>
    <row r="705" spans="3:4" ht="15.75" customHeight="1" x14ac:dyDescent="0.35">
      <c r="C705" s="40"/>
      <c r="D705" s="41"/>
    </row>
    <row r="706" spans="3:4" ht="15.75" customHeight="1" x14ac:dyDescent="0.35">
      <c r="C706" s="40"/>
      <c r="D706" s="41"/>
    </row>
    <row r="707" spans="3:4" ht="15.75" customHeight="1" x14ac:dyDescent="0.35">
      <c r="C707" s="40"/>
      <c r="D707" s="41"/>
    </row>
    <row r="708" spans="3:4" ht="15.75" customHeight="1" x14ac:dyDescent="0.35">
      <c r="C708" s="40"/>
      <c r="D708" s="41"/>
    </row>
    <row r="709" spans="3:4" ht="15.75" customHeight="1" x14ac:dyDescent="0.35">
      <c r="C709" s="40"/>
      <c r="D709" s="41"/>
    </row>
    <row r="710" spans="3:4" ht="15.75" customHeight="1" x14ac:dyDescent="0.35">
      <c r="C710" s="40"/>
      <c r="D710" s="41"/>
    </row>
    <row r="711" spans="3:4" ht="15.75" customHeight="1" x14ac:dyDescent="0.35">
      <c r="C711" s="40"/>
      <c r="D711" s="41"/>
    </row>
    <row r="712" spans="3:4" ht="15.75" customHeight="1" x14ac:dyDescent="0.35">
      <c r="C712" s="40"/>
      <c r="D712" s="41"/>
    </row>
    <row r="713" spans="3:4" ht="15.75" customHeight="1" x14ac:dyDescent="0.35">
      <c r="C713" s="40"/>
      <c r="D713" s="41"/>
    </row>
    <row r="714" spans="3:4" ht="15.75" customHeight="1" x14ac:dyDescent="0.35">
      <c r="C714" s="40"/>
      <c r="D714" s="41"/>
    </row>
    <row r="715" spans="3:4" ht="15.75" customHeight="1" x14ac:dyDescent="0.35">
      <c r="C715" s="40"/>
      <c r="D715" s="41"/>
    </row>
    <row r="716" spans="3:4" ht="15.75" customHeight="1" x14ac:dyDescent="0.35">
      <c r="C716" s="40"/>
      <c r="D716" s="41"/>
    </row>
    <row r="717" spans="3:4" ht="15.75" customHeight="1" x14ac:dyDescent="0.35">
      <c r="C717" s="40"/>
      <c r="D717" s="41"/>
    </row>
    <row r="718" spans="3:4" ht="15.75" customHeight="1" x14ac:dyDescent="0.35">
      <c r="C718" s="40"/>
      <c r="D718" s="41"/>
    </row>
    <row r="719" spans="3:4" ht="15.75" customHeight="1" x14ac:dyDescent="0.35">
      <c r="C719" s="40"/>
      <c r="D719" s="41"/>
    </row>
    <row r="720" spans="3:4" ht="15.75" customHeight="1" x14ac:dyDescent="0.35">
      <c r="C720" s="40"/>
      <c r="D720" s="41"/>
    </row>
    <row r="721" spans="3:4" ht="15.75" customHeight="1" x14ac:dyDescent="0.35">
      <c r="C721" s="40"/>
      <c r="D721" s="41"/>
    </row>
    <row r="722" spans="3:4" ht="15.75" customHeight="1" x14ac:dyDescent="0.35">
      <c r="C722" s="40"/>
      <c r="D722" s="41"/>
    </row>
    <row r="723" spans="3:4" ht="15.75" customHeight="1" x14ac:dyDescent="0.35">
      <c r="C723" s="40"/>
      <c r="D723" s="41"/>
    </row>
    <row r="724" spans="3:4" ht="15.75" customHeight="1" x14ac:dyDescent="0.35">
      <c r="C724" s="40"/>
      <c r="D724" s="41"/>
    </row>
    <row r="725" spans="3:4" ht="15.75" customHeight="1" x14ac:dyDescent="0.35">
      <c r="C725" s="40"/>
      <c r="D725" s="41"/>
    </row>
    <row r="726" spans="3:4" ht="15.75" customHeight="1" x14ac:dyDescent="0.35">
      <c r="C726" s="40"/>
      <c r="D726" s="41"/>
    </row>
    <row r="727" spans="3:4" ht="15.75" customHeight="1" x14ac:dyDescent="0.35">
      <c r="C727" s="40"/>
      <c r="D727" s="41"/>
    </row>
    <row r="728" spans="3:4" ht="15.75" customHeight="1" x14ac:dyDescent="0.35">
      <c r="C728" s="40"/>
      <c r="D728" s="41"/>
    </row>
    <row r="729" spans="3:4" ht="15.75" customHeight="1" x14ac:dyDescent="0.35">
      <c r="C729" s="40"/>
      <c r="D729" s="41"/>
    </row>
    <row r="730" spans="3:4" ht="15.75" customHeight="1" x14ac:dyDescent="0.35">
      <c r="C730" s="40"/>
      <c r="D730" s="41"/>
    </row>
    <row r="731" spans="3:4" ht="15.75" customHeight="1" x14ac:dyDescent="0.35">
      <c r="C731" s="40"/>
      <c r="D731" s="41"/>
    </row>
    <row r="732" spans="3:4" ht="15.75" customHeight="1" x14ac:dyDescent="0.35">
      <c r="C732" s="40"/>
      <c r="D732" s="41"/>
    </row>
    <row r="733" spans="3:4" ht="15.75" customHeight="1" x14ac:dyDescent="0.35">
      <c r="C733" s="40"/>
      <c r="D733" s="41"/>
    </row>
    <row r="734" spans="3:4" ht="15.75" customHeight="1" x14ac:dyDescent="0.35">
      <c r="C734" s="40"/>
      <c r="D734" s="41"/>
    </row>
    <row r="735" spans="3:4" ht="15.75" customHeight="1" x14ac:dyDescent="0.35">
      <c r="C735" s="40"/>
      <c r="D735" s="41"/>
    </row>
    <row r="736" spans="3:4" ht="15.75" customHeight="1" x14ac:dyDescent="0.35">
      <c r="C736" s="40"/>
      <c r="D736" s="41"/>
    </row>
    <row r="737" spans="3:4" ht="15.75" customHeight="1" x14ac:dyDescent="0.35">
      <c r="C737" s="40"/>
      <c r="D737" s="41"/>
    </row>
    <row r="738" spans="3:4" ht="15.75" customHeight="1" x14ac:dyDescent="0.35">
      <c r="C738" s="40"/>
      <c r="D738" s="41"/>
    </row>
    <row r="739" spans="3:4" ht="15.75" customHeight="1" x14ac:dyDescent="0.35">
      <c r="C739" s="40"/>
      <c r="D739" s="41"/>
    </row>
    <row r="740" spans="3:4" ht="15.75" customHeight="1" x14ac:dyDescent="0.35">
      <c r="C740" s="40"/>
      <c r="D740" s="41"/>
    </row>
    <row r="741" spans="3:4" ht="15.75" customHeight="1" x14ac:dyDescent="0.35">
      <c r="C741" s="40"/>
      <c r="D741" s="41"/>
    </row>
    <row r="742" spans="3:4" ht="15.75" customHeight="1" x14ac:dyDescent="0.35">
      <c r="C742" s="40"/>
      <c r="D742" s="41"/>
    </row>
    <row r="743" spans="3:4" ht="15.75" customHeight="1" x14ac:dyDescent="0.35">
      <c r="C743" s="40"/>
      <c r="D743" s="41"/>
    </row>
    <row r="744" spans="3:4" ht="15.75" customHeight="1" x14ac:dyDescent="0.35">
      <c r="C744" s="40"/>
      <c r="D744" s="41"/>
    </row>
    <row r="745" spans="3:4" ht="15.75" customHeight="1" x14ac:dyDescent="0.35">
      <c r="C745" s="40"/>
      <c r="D745" s="41"/>
    </row>
    <row r="746" spans="3:4" ht="15.75" customHeight="1" x14ac:dyDescent="0.35">
      <c r="C746" s="40"/>
      <c r="D746" s="41"/>
    </row>
    <row r="747" spans="3:4" ht="15.75" customHeight="1" x14ac:dyDescent="0.35">
      <c r="C747" s="40"/>
      <c r="D747" s="41"/>
    </row>
    <row r="748" spans="3:4" ht="15.75" customHeight="1" x14ac:dyDescent="0.35">
      <c r="C748" s="40"/>
      <c r="D748" s="41"/>
    </row>
    <row r="749" spans="3:4" ht="15.75" customHeight="1" x14ac:dyDescent="0.35">
      <c r="C749" s="40"/>
      <c r="D749" s="41"/>
    </row>
    <row r="750" spans="3:4" ht="15.75" customHeight="1" x14ac:dyDescent="0.35">
      <c r="C750" s="40"/>
      <c r="D750" s="41"/>
    </row>
    <row r="751" spans="3:4" ht="15.75" customHeight="1" x14ac:dyDescent="0.35">
      <c r="C751" s="40"/>
      <c r="D751" s="41"/>
    </row>
    <row r="752" spans="3:4" ht="15.75" customHeight="1" x14ac:dyDescent="0.35">
      <c r="C752" s="40"/>
      <c r="D752" s="41"/>
    </row>
    <row r="753" spans="3:4" ht="15.75" customHeight="1" x14ac:dyDescent="0.35">
      <c r="C753" s="40"/>
      <c r="D753" s="41"/>
    </row>
    <row r="754" spans="3:4" ht="15.75" customHeight="1" x14ac:dyDescent="0.35">
      <c r="C754" s="40"/>
      <c r="D754" s="41"/>
    </row>
    <row r="755" spans="3:4" ht="15.75" customHeight="1" x14ac:dyDescent="0.35">
      <c r="C755" s="40"/>
      <c r="D755" s="41"/>
    </row>
    <row r="756" spans="3:4" ht="15.75" customHeight="1" x14ac:dyDescent="0.35">
      <c r="C756" s="40"/>
      <c r="D756" s="41"/>
    </row>
    <row r="757" spans="3:4" ht="15.75" customHeight="1" x14ac:dyDescent="0.35">
      <c r="C757" s="40"/>
      <c r="D757" s="41"/>
    </row>
    <row r="758" spans="3:4" ht="15.75" customHeight="1" x14ac:dyDescent="0.35">
      <c r="C758" s="40"/>
      <c r="D758" s="41"/>
    </row>
    <row r="759" spans="3:4" ht="15.75" customHeight="1" x14ac:dyDescent="0.35">
      <c r="C759" s="40"/>
      <c r="D759" s="41"/>
    </row>
    <row r="760" spans="3:4" ht="15.75" customHeight="1" x14ac:dyDescent="0.35">
      <c r="C760" s="40"/>
      <c r="D760" s="41"/>
    </row>
    <row r="761" spans="3:4" ht="15.75" customHeight="1" x14ac:dyDescent="0.35">
      <c r="C761" s="40"/>
      <c r="D761" s="41"/>
    </row>
    <row r="762" spans="3:4" ht="15.75" customHeight="1" x14ac:dyDescent="0.35">
      <c r="C762" s="40"/>
      <c r="D762" s="41"/>
    </row>
    <row r="763" spans="3:4" ht="15.75" customHeight="1" x14ac:dyDescent="0.35">
      <c r="C763" s="40"/>
      <c r="D763" s="41"/>
    </row>
    <row r="764" spans="3:4" ht="15.75" customHeight="1" x14ac:dyDescent="0.35">
      <c r="C764" s="40"/>
      <c r="D764" s="41"/>
    </row>
    <row r="765" spans="3:4" ht="15.75" customHeight="1" x14ac:dyDescent="0.35">
      <c r="C765" s="40"/>
      <c r="D765" s="41"/>
    </row>
    <row r="766" spans="3:4" ht="15.75" customHeight="1" x14ac:dyDescent="0.35">
      <c r="C766" s="40"/>
      <c r="D766" s="41"/>
    </row>
    <row r="767" spans="3:4" ht="15.75" customHeight="1" x14ac:dyDescent="0.35">
      <c r="C767" s="40"/>
      <c r="D767" s="41"/>
    </row>
    <row r="768" spans="3:4" ht="15.75" customHeight="1" x14ac:dyDescent="0.35">
      <c r="C768" s="40"/>
      <c r="D768" s="41"/>
    </row>
    <row r="769" spans="3:4" ht="15.75" customHeight="1" x14ac:dyDescent="0.35">
      <c r="C769" s="40"/>
      <c r="D769" s="41"/>
    </row>
    <row r="770" spans="3:4" ht="15.75" customHeight="1" x14ac:dyDescent="0.35">
      <c r="C770" s="40"/>
      <c r="D770" s="41"/>
    </row>
    <row r="771" spans="3:4" ht="15.75" customHeight="1" x14ac:dyDescent="0.35">
      <c r="C771" s="40"/>
      <c r="D771" s="41"/>
    </row>
    <row r="772" spans="3:4" ht="15.75" customHeight="1" x14ac:dyDescent="0.35">
      <c r="C772" s="40"/>
      <c r="D772" s="41"/>
    </row>
    <row r="773" spans="3:4" ht="15.75" customHeight="1" x14ac:dyDescent="0.35">
      <c r="C773" s="40"/>
      <c r="D773" s="41"/>
    </row>
    <row r="774" spans="3:4" ht="15.75" customHeight="1" x14ac:dyDescent="0.35">
      <c r="C774" s="40"/>
      <c r="D774" s="41"/>
    </row>
    <row r="775" spans="3:4" ht="15.75" customHeight="1" x14ac:dyDescent="0.35">
      <c r="C775" s="40"/>
      <c r="D775" s="41"/>
    </row>
    <row r="776" spans="3:4" ht="15.75" customHeight="1" x14ac:dyDescent="0.35">
      <c r="C776" s="40"/>
      <c r="D776" s="41"/>
    </row>
    <row r="777" spans="3:4" ht="15.75" customHeight="1" x14ac:dyDescent="0.35">
      <c r="C777" s="40"/>
      <c r="D777" s="41"/>
    </row>
    <row r="778" spans="3:4" ht="15.75" customHeight="1" x14ac:dyDescent="0.35">
      <c r="C778" s="40"/>
      <c r="D778" s="41"/>
    </row>
    <row r="779" spans="3:4" ht="15.75" customHeight="1" x14ac:dyDescent="0.35">
      <c r="C779" s="40"/>
      <c r="D779" s="41"/>
    </row>
    <row r="780" spans="3:4" ht="15.75" customHeight="1" x14ac:dyDescent="0.35">
      <c r="C780" s="40"/>
      <c r="D780" s="41"/>
    </row>
    <row r="781" spans="3:4" ht="15.75" customHeight="1" x14ac:dyDescent="0.35">
      <c r="C781" s="40"/>
      <c r="D781" s="41"/>
    </row>
    <row r="782" spans="3:4" ht="15.75" customHeight="1" x14ac:dyDescent="0.35">
      <c r="C782" s="40"/>
      <c r="D782" s="41"/>
    </row>
    <row r="783" spans="3:4" ht="15.75" customHeight="1" x14ac:dyDescent="0.35">
      <c r="C783" s="40"/>
      <c r="D783" s="41"/>
    </row>
    <row r="784" spans="3:4" ht="15.75" customHeight="1" x14ac:dyDescent="0.35">
      <c r="C784" s="40"/>
      <c r="D784" s="41"/>
    </row>
    <row r="785" spans="3:4" ht="15.75" customHeight="1" x14ac:dyDescent="0.35">
      <c r="C785" s="40"/>
      <c r="D785" s="41"/>
    </row>
    <row r="786" spans="3:4" ht="15.75" customHeight="1" x14ac:dyDescent="0.35">
      <c r="C786" s="40"/>
      <c r="D786" s="41"/>
    </row>
    <row r="787" spans="3:4" ht="15.75" customHeight="1" x14ac:dyDescent="0.35">
      <c r="C787" s="40"/>
      <c r="D787" s="41"/>
    </row>
    <row r="788" spans="3:4" ht="15.75" customHeight="1" x14ac:dyDescent="0.35">
      <c r="C788" s="40"/>
      <c r="D788" s="41"/>
    </row>
    <row r="789" spans="3:4" ht="15.75" customHeight="1" x14ac:dyDescent="0.35">
      <c r="C789" s="40"/>
      <c r="D789" s="41"/>
    </row>
    <row r="790" spans="3:4" ht="15.75" customHeight="1" x14ac:dyDescent="0.35">
      <c r="C790" s="40"/>
      <c r="D790" s="41"/>
    </row>
    <row r="791" spans="3:4" ht="15.75" customHeight="1" x14ac:dyDescent="0.35">
      <c r="C791" s="40"/>
      <c r="D791" s="41"/>
    </row>
    <row r="792" spans="3:4" ht="15.75" customHeight="1" x14ac:dyDescent="0.35">
      <c r="C792" s="40"/>
      <c r="D792" s="41"/>
    </row>
    <row r="793" spans="3:4" ht="15.75" customHeight="1" x14ac:dyDescent="0.35">
      <c r="C793" s="40"/>
      <c r="D793" s="41"/>
    </row>
    <row r="794" spans="3:4" ht="15.75" customHeight="1" x14ac:dyDescent="0.35">
      <c r="C794" s="40"/>
      <c r="D794" s="41"/>
    </row>
    <row r="795" spans="3:4" ht="15.75" customHeight="1" x14ac:dyDescent="0.35">
      <c r="C795" s="40"/>
      <c r="D795" s="41"/>
    </row>
    <row r="796" spans="3:4" ht="15.75" customHeight="1" x14ac:dyDescent="0.35">
      <c r="C796" s="40"/>
      <c r="D796" s="41"/>
    </row>
    <row r="797" spans="3:4" ht="15.75" customHeight="1" x14ac:dyDescent="0.35">
      <c r="C797" s="40"/>
      <c r="D797" s="41"/>
    </row>
    <row r="798" spans="3:4" ht="15.75" customHeight="1" x14ac:dyDescent="0.35">
      <c r="C798" s="40"/>
      <c r="D798" s="41"/>
    </row>
    <row r="799" spans="3:4" ht="15.75" customHeight="1" x14ac:dyDescent="0.35">
      <c r="C799" s="40"/>
      <c r="D799" s="41"/>
    </row>
    <row r="800" spans="3:4" ht="15.75" customHeight="1" x14ac:dyDescent="0.35">
      <c r="C800" s="40"/>
      <c r="D800" s="41"/>
    </row>
    <row r="801" spans="3:4" ht="15.75" customHeight="1" x14ac:dyDescent="0.35">
      <c r="C801" s="40"/>
      <c r="D801" s="41"/>
    </row>
    <row r="802" spans="3:4" ht="15.75" customHeight="1" x14ac:dyDescent="0.35">
      <c r="C802" s="40"/>
      <c r="D802" s="41"/>
    </row>
    <row r="803" spans="3:4" ht="15.75" customHeight="1" x14ac:dyDescent="0.35">
      <c r="C803" s="40"/>
      <c r="D803" s="41"/>
    </row>
    <row r="804" spans="3:4" ht="15.75" customHeight="1" x14ac:dyDescent="0.35">
      <c r="C804" s="40"/>
      <c r="D804" s="41"/>
    </row>
    <row r="805" spans="3:4" ht="15.75" customHeight="1" x14ac:dyDescent="0.35">
      <c r="C805" s="40"/>
      <c r="D805" s="41"/>
    </row>
    <row r="806" spans="3:4" ht="15.75" customHeight="1" x14ac:dyDescent="0.35">
      <c r="C806" s="40"/>
      <c r="D806" s="41"/>
    </row>
    <row r="807" spans="3:4" ht="15.75" customHeight="1" x14ac:dyDescent="0.35">
      <c r="C807" s="40"/>
      <c r="D807" s="41"/>
    </row>
    <row r="808" spans="3:4" ht="15.75" customHeight="1" x14ac:dyDescent="0.35">
      <c r="C808" s="40"/>
      <c r="D808" s="41"/>
    </row>
    <row r="809" spans="3:4" ht="15.75" customHeight="1" x14ac:dyDescent="0.35">
      <c r="C809" s="40"/>
      <c r="D809" s="41"/>
    </row>
    <row r="810" spans="3:4" ht="15.75" customHeight="1" x14ac:dyDescent="0.35">
      <c r="C810" s="40"/>
      <c r="D810" s="41"/>
    </row>
    <row r="811" spans="3:4" ht="15.75" customHeight="1" x14ac:dyDescent="0.35">
      <c r="C811" s="40"/>
      <c r="D811" s="41"/>
    </row>
    <row r="812" spans="3:4" ht="15.75" customHeight="1" x14ac:dyDescent="0.35">
      <c r="C812" s="40"/>
      <c r="D812" s="41"/>
    </row>
    <row r="813" spans="3:4" ht="15.75" customHeight="1" x14ac:dyDescent="0.35">
      <c r="C813" s="40"/>
      <c r="D813" s="41"/>
    </row>
    <row r="814" spans="3:4" ht="15.75" customHeight="1" x14ac:dyDescent="0.35">
      <c r="C814" s="40"/>
      <c r="D814" s="41"/>
    </row>
    <row r="815" spans="3:4" ht="15.75" customHeight="1" x14ac:dyDescent="0.35">
      <c r="C815" s="40"/>
      <c r="D815" s="41"/>
    </row>
    <row r="816" spans="3:4" ht="15.75" customHeight="1" x14ac:dyDescent="0.35">
      <c r="C816" s="40"/>
      <c r="D816" s="41"/>
    </row>
    <row r="817" spans="3:4" ht="15.75" customHeight="1" x14ac:dyDescent="0.35">
      <c r="C817" s="40"/>
      <c r="D817" s="41"/>
    </row>
    <row r="818" spans="3:4" ht="15.75" customHeight="1" x14ac:dyDescent="0.35">
      <c r="C818" s="40"/>
      <c r="D818" s="41"/>
    </row>
    <row r="819" spans="3:4" ht="15.75" customHeight="1" x14ac:dyDescent="0.35">
      <c r="C819" s="40"/>
      <c r="D819" s="41"/>
    </row>
    <row r="820" spans="3:4" ht="15.75" customHeight="1" x14ac:dyDescent="0.35">
      <c r="C820" s="40"/>
      <c r="D820" s="41"/>
    </row>
    <row r="821" spans="3:4" ht="15.75" customHeight="1" x14ac:dyDescent="0.35">
      <c r="C821" s="40"/>
      <c r="D821" s="41"/>
    </row>
    <row r="822" spans="3:4" ht="15.75" customHeight="1" x14ac:dyDescent="0.35">
      <c r="C822" s="40"/>
      <c r="D822" s="41"/>
    </row>
    <row r="823" spans="3:4" ht="15.75" customHeight="1" x14ac:dyDescent="0.35">
      <c r="C823" s="40"/>
      <c r="D823" s="41"/>
    </row>
    <row r="824" spans="3:4" ht="15.75" customHeight="1" x14ac:dyDescent="0.35">
      <c r="C824" s="40"/>
      <c r="D824" s="41"/>
    </row>
    <row r="825" spans="3:4" ht="15.75" customHeight="1" x14ac:dyDescent="0.35">
      <c r="C825" s="40"/>
      <c r="D825" s="41"/>
    </row>
    <row r="826" spans="3:4" ht="15.75" customHeight="1" x14ac:dyDescent="0.35">
      <c r="C826" s="40"/>
      <c r="D826" s="41"/>
    </row>
    <row r="827" spans="3:4" ht="15.75" customHeight="1" x14ac:dyDescent="0.35">
      <c r="C827" s="40"/>
      <c r="D827" s="41"/>
    </row>
    <row r="828" spans="3:4" ht="15.75" customHeight="1" x14ac:dyDescent="0.35">
      <c r="C828" s="40"/>
      <c r="D828" s="41"/>
    </row>
    <row r="829" spans="3:4" ht="15.75" customHeight="1" x14ac:dyDescent="0.35">
      <c r="C829" s="40"/>
      <c r="D829" s="41"/>
    </row>
    <row r="830" spans="3:4" ht="15.75" customHeight="1" x14ac:dyDescent="0.35">
      <c r="C830" s="40"/>
      <c r="D830" s="41"/>
    </row>
    <row r="831" spans="3:4" ht="15.75" customHeight="1" x14ac:dyDescent="0.35">
      <c r="C831" s="40"/>
      <c r="D831" s="41"/>
    </row>
    <row r="832" spans="3:4" ht="15.75" customHeight="1" x14ac:dyDescent="0.35">
      <c r="C832" s="40"/>
      <c r="D832" s="41"/>
    </row>
    <row r="833" spans="3:4" ht="15.75" customHeight="1" x14ac:dyDescent="0.35">
      <c r="C833" s="40"/>
      <c r="D833" s="41"/>
    </row>
    <row r="834" spans="3:4" ht="15.75" customHeight="1" x14ac:dyDescent="0.35">
      <c r="C834" s="40"/>
      <c r="D834" s="41"/>
    </row>
    <row r="835" spans="3:4" ht="15.75" customHeight="1" x14ac:dyDescent="0.35">
      <c r="C835" s="40"/>
      <c r="D835" s="41"/>
    </row>
    <row r="836" spans="3:4" ht="15.75" customHeight="1" x14ac:dyDescent="0.35">
      <c r="C836" s="40"/>
      <c r="D836" s="41"/>
    </row>
    <row r="837" spans="3:4" ht="15.75" customHeight="1" x14ac:dyDescent="0.35">
      <c r="C837" s="40"/>
      <c r="D837" s="41"/>
    </row>
    <row r="838" spans="3:4" ht="15.75" customHeight="1" x14ac:dyDescent="0.35">
      <c r="C838" s="40"/>
      <c r="D838" s="41"/>
    </row>
    <row r="839" spans="3:4" ht="15.75" customHeight="1" x14ac:dyDescent="0.35">
      <c r="C839" s="40"/>
      <c r="D839" s="41"/>
    </row>
    <row r="840" spans="3:4" ht="15.75" customHeight="1" x14ac:dyDescent="0.35">
      <c r="C840" s="40"/>
      <c r="D840" s="41"/>
    </row>
    <row r="841" spans="3:4" ht="15.75" customHeight="1" x14ac:dyDescent="0.35">
      <c r="C841" s="40"/>
      <c r="D841" s="41"/>
    </row>
    <row r="842" spans="3:4" ht="15.75" customHeight="1" x14ac:dyDescent="0.35">
      <c r="C842" s="40"/>
      <c r="D842" s="41"/>
    </row>
    <row r="843" spans="3:4" ht="15.75" customHeight="1" x14ac:dyDescent="0.35">
      <c r="C843" s="40"/>
      <c r="D843" s="41"/>
    </row>
    <row r="844" spans="3:4" ht="15.75" customHeight="1" x14ac:dyDescent="0.35">
      <c r="C844" s="40"/>
      <c r="D844" s="41"/>
    </row>
    <row r="845" spans="3:4" ht="15.75" customHeight="1" x14ac:dyDescent="0.35">
      <c r="C845" s="40"/>
      <c r="D845" s="41"/>
    </row>
    <row r="846" spans="3:4" ht="15.75" customHeight="1" x14ac:dyDescent="0.35">
      <c r="C846" s="40"/>
      <c r="D846" s="41"/>
    </row>
    <row r="847" spans="3:4" ht="15.75" customHeight="1" x14ac:dyDescent="0.35">
      <c r="C847" s="40"/>
      <c r="D847" s="41"/>
    </row>
    <row r="848" spans="3:4" ht="15.75" customHeight="1" x14ac:dyDescent="0.35">
      <c r="C848" s="40"/>
      <c r="D848" s="41"/>
    </row>
    <row r="849" spans="3:4" ht="15.75" customHeight="1" x14ac:dyDescent="0.35">
      <c r="C849" s="40"/>
      <c r="D849" s="41"/>
    </row>
    <row r="850" spans="3:4" ht="15.75" customHeight="1" x14ac:dyDescent="0.35">
      <c r="C850" s="40"/>
      <c r="D850" s="41"/>
    </row>
    <row r="851" spans="3:4" ht="15.75" customHeight="1" x14ac:dyDescent="0.35">
      <c r="C851" s="40"/>
      <c r="D851" s="41"/>
    </row>
    <row r="852" spans="3:4" ht="15.75" customHeight="1" x14ac:dyDescent="0.35">
      <c r="C852" s="40"/>
      <c r="D852" s="41"/>
    </row>
    <row r="853" spans="3:4" ht="15.75" customHeight="1" x14ac:dyDescent="0.35">
      <c r="C853" s="40"/>
      <c r="D853" s="41"/>
    </row>
    <row r="854" spans="3:4" ht="15.75" customHeight="1" x14ac:dyDescent="0.35">
      <c r="C854" s="40"/>
      <c r="D854" s="41"/>
    </row>
    <row r="855" spans="3:4" ht="15.75" customHeight="1" x14ac:dyDescent="0.35">
      <c r="C855" s="40"/>
      <c r="D855" s="41"/>
    </row>
    <row r="856" spans="3:4" ht="15.75" customHeight="1" x14ac:dyDescent="0.35">
      <c r="C856" s="40"/>
      <c r="D856" s="41"/>
    </row>
    <row r="857" spans="3:4" ht="15.75" customHeight="1" x14ac:dyDescent="0.35">
      <c r="C857" s="40"/>
      <c r="D857" s="41"/>
    </row>
    <row r="858" spans="3:4" ht="15.75" customHeight="1" x14ac:dyDescent="0.35">
      <c r="C858" s="40"/>
      <c r="D858" s="41"/>
    </row>
    <row r="859" spans="3:4" ht="15.75" customHeight="1" x14ac:dyDescent="0.35">
      <c r="C859" s="40"/>
      <c r="D859" s="41"/>
    </row>
    <row r="860" spans="3:4" ht="15.75" customHeight="1" x14ac:dyDescent="0.35">
      <c r="C860" s="40"/>
      <c r="D860" s="41"/>
    </row>
    <row r="861" spans="3:4" ht="15.75" customHeight="1" x14ac:dyDescent="0.35">
      <c r="C861" s="40"/>
      <c r="D861" s="41"/>
    </row>
    <row r="862" spans="3:4" ht="15.75" customHeight="1" x14ac:dyDescent="0.35">
      <c r="C862" s="40"/>
      <c r="D862" s="41"/>
    </row>
    <row r="863" spans="3:4" ht="15.75" customHeight="1" x14ac:dyDescent="0.35">
      <c r="C863" s="40"/>
      <c r="D863" s="41"/>
    </row>
    <row r="864" spans="3:4" ht="15.75" customHeight="1" x14ac:dyDescent="0.35">
      <c r="C864" s="40"/>
      <c r="D864" s="41"/>
    </row>
    <row r="865" spans="3:4" ht="15.75" customHeight="1" x14ac:dyDescent="0.35">
      <c r="C865" s="40"/>
      <c r="D865" s="41"/>
    </row>
    <row r="866" spans="3:4" ht="15.75" customHeight="1" x14ac:dyDescent="0.35">
      <c r="C866" s="40"/>
      <c r="D866" s="41"/>
    </row>
    <row r="867" spans="3:4" ht="15.75" customHeight="1" x14ac:dyDescent="0.35">
      <c r="C867" s="40"/>
      <c r="D867" s="41"/>
    </row>
    <row r="868" spans="3:4" ht="15.75" customHeight="1" x14ac:dyDescent="0.35">
      <c r="C868" s="40"/>
      <c r="D868" s="41"/>
    </row>
    <row r="869" spans="3:4" ht="15.75" customHeight="1" x14ac:dyDescent="0.35">
      <c r="C869" s="40"/>
      <c r="D869" s="41"/>
    </row>
    <row r="870" spans="3:4" ht="15.75" customHeight="1" x14ac:dyDescent="0.35">
      <c r="C870" s="40"/>
      <c r="D870" s="41"/>
    </row>
    <row r="871" spans="3:4" ht="15.75" customHeight="1" x14ac:dyDescent="0.35">
      <c r="C871" s="40"/>
      <c r="D871" s="41"/>
    </row>
    <row r="872" spans="3:4" ht="15.75" customHeight="1" x14ac:dyDescent="0.35">
      <c r="C872" s="40"/>
      <c r="D872" s="41"/>
    </row>
    <row r="873" spans="3:4" ht="15.75" customHeight="1" x14ac:dyDescent="0.35">
      <c r="C873" s="40"/>
      <c r="D873" s="41"/>
    </row>
    <row r="874" spans="3:4" ht="15.75" customHeight="1" x14ac:dyDescent="0.35">
      <c r="C874" s="40"/>
      <c r="D874" s="41"/>
    </row>
    <row r="875" spans="3:4" ht="15.75" customHeight="1" x14ac:dyDescent="0.35">
      <c r="C875" s="40"/>
      <c r="D875" s="41"/>
    </row>
    <row r="876" spans="3:4" ht="15.75" customHeight="1" x14ac:dyDescent="0.35">
      <c r="C876" s="40"/>
      <c r="D876" s="41"/>
    </row>
    <row r="877" spans="3:4" ht="15.75" customHeight="1" x14ac:dyDescent="0.35">
      <c r="C877" s="40"/>
      <c r="D877" s="41"/>
    </row>
    <row r="878" spans="3:4" ht="15.75" customHeight="1" x14ac:dyDescent="0.35">
      <c r="C878" s="40"/>
      <c r="D878" s="41"/>
    </row>
    <row r="879" spans="3:4" ht="15.75" customHeight="1" x14ac:dyDescent="0.35">
      <c r="C879" s="40"/>
      <c r="D879" s="41"/>
    </row>
    <row r="880" spans="3:4" ht="15.75" customHeight="1" x14ac:dyDescent="0.35">
      <c r="C880" s="40"/>
      <c r="D880" s="41"/>
    </row>
    <row r="881" spans="3:4" ht="15.75" customHeight="1" x14ac:dyDescent="0.35">
      <c r="C881" s="40"/>
      <c r="D881" s="41"/>
    </row>
    <row r="882" spans="3:4" ht="15.75" customHeight="1" x14ac:dyDescent="0.35">
      <c r="C882" s="40"/>
      <c r="D882" s="41"/>
    </row>
    <row r="883" spans="3:4" ht="15.75" customHeight="1" x14ac:dyDescent="0.35">
      <c r="C883" s="40"/>
      <c r="D883" s="41"/>
    </row>
    <row r="884" spans="3:4" ht="15.75" customHeight="1" x14ac:dyDescent="0.35">
      <c r="C884" s="40"/>
      <c r="D884" s="41"/>
    </row>
    <row r="885" spans="3:4" ht="15.75" customHeight="1" x14ac:dyDescent="0.35">
      <c r="C885" s="40"/>
      <c r="D885" s="41"/>
    </row>
    <row r="886" spans="3:4" ht="15.75" customHeight="1" x14ac:dyDescent="0.35">
      <c r="C886" s="40"/>
      <c r="D886" s="41"/>
    </row>
    <row r="887" spans="3:4" ht="15.75" customHeight="1" x14ac:dyDescent="0.35">
      <c r="C887" s="40"/>
      <c r="D887" s="41"/>
    </row>
    <row r="888" spans="3:4" ht="15.75" customHeight="1" x14ac:dyDescent="0.35">
      <c r="C888" s="40"/>
      <c r="D888" s="41"/>
    </row>
    <row r="889" spans="3:4" ht="15.75" customHeight="1" x14ac:dyDescent="0.35">
      <c r="C889" s="40"/>
      <c r="D889" s="41"/>
    </row>
    <row r="890" spans="3:4" ht="15.75" customHeight="1" x14ac:dyDescent="0.35">
      <c r="C890" s="40"/>
      <c r="D890" s="41"/>
    </row>
    <row r="891" spans="3:4" ht="15.75" customHeight="1" x14ac:dyDescent="0.35">
      <c r="C891" s="40"/>
      <c r="D891" s="41"/>
    </row>
    <row r="892" spans="3:4" ht="15.75" customHeight="1" x14ac:dyDescent="0.35">
      <c r="C892" s="40"/>
      <c r="D892" s="41"/>
    </row>
    <row r="893" spans="3:4" ht="15.75" customHeight="1" x14ac:dyDescent="0.35">
      <c r="C893" s="40"/>
      <c r="D893" s="41"/>
    </row>
    <row r="894" spans="3:4" ht="15.75" customHeight="1" x14ac:dyDescent="0.35">
      <c r="C894" s="40"/>
      <c r="D894" s="41"/>
    </row>
    <row r="895" spans="3:4" ht="15.75" customHeight="1" x14ac:dyDescent="0.35">
      <c r="C895" s="40"/>
      <c r="D895" s="41"/>
    </row>
    <row r="896" spans="3:4" ht="15.75" customHeight="1" x14ac:dyDescent="0.35">
      <c r="C896" s="40"/>
      <c r="D896" s="41"/>
    </row>
    <row r="897" spans="3:4" ht="15.75" customHeight="1" x14ac:dyDescent="0.35">
      <c r="C897" s="40"/>
      <c r="D897" s="41"/>
    </row>
    <row r="898" spans="3:4" ht="15.75" customHeight="1" x14ac:dyDescent="0.35">
      <c r="C898" s="40"/>
      <c r="D898" s="41"/>
    </row>
    <row r="899" spans="3:4" ht="15.75" customHeight="1" x14ac:dyDescent="0.35">
      <c r="C899" s="40"/>
      <c r="D899" s="41"/>
    </row>
    <row r="900" spans="3:4" ht="15.75" customHeight="1" x14ac:dyDescent="0.35">
      <c r="C900" s="40"/>
      <c r="D900" s="41"/>
    </row>
    <row r="901" spans="3:4" ht="15.75" customHeight="1" x14ac:dyDescent="0.35">
      <c r="C901" s="40"/>
      <c r="D901" s="41"/>
    </row>
    <row r="902" spans="3:4" ht="15.75" customHeight="1" x14ac:dyDescent="0.35">
      <c r="C902" s="40"/>
      <c r="D902" s="41"/>
    </row>
    <row r="903" spans="3:4" ht="15.75" customHeight="1" x14ac:dyDescent="0.35">
      <c r="C903" s="40"/>
      <c r="D903" s="41"/>
    </row>
    <row r="904" spans="3:4" ht="15.75" customHeight="1" x14ac:dyDescent="0.35">
      <c r="C904" s="40"/>
      <c r="D904" s="41"/>
    </row>
    <row r="905" spans="3:4" ht="15.75" customHeight="1" x14ac:dyDescent="0.35">
      <c r="C905" s="40"/>
      <c r="D905" s="41"/>
    </row>
    <row r="906" spans="3:4" ht="15.75" customHeight="1" x14ac:dyDescent="0.35">
      <c r="C906" s="40"/>
      <c r="D906" s="41"/>
    </row>
    <row r="907" spans="3:4" ht="15.75" customHeight="1" x14ac:dyDescent="0.35">
      <c r="C907" s="40"/>
      <c r="D907" s="41"/>
    </row>
    <row r="908" spans="3:4" ht="15.75" customHeight="1" x14ac:dyDescent="0.35">
      <c r="C908" s="40"/>
      <c r="D908" s="41"/>
    </row>
    <row r="909" spans="3:4" ht="15.75" customHeight="1" x14ac:dyDescent="0.35">
      <c r="C909" s="40"/>
      <c r="D909" s="41"/>
    </row>
    <row r="910" spans="3:4" ht="15.75" customHeight="1" x14ac:dyDescent="0.35">
      <c r="C910" s="40"/>
      <c r="D910" s="41"/>
    </row>
    <row r="911" spans="3:4" ht="15.75" customHeight="1" x14ac:dyDescent="0.35">
      <c r="C911" s="40"/>
      <c r="D911" s="41"/>
    </row>
    <row r="912" spans="3:4" ht="15.75" customHeight="1" x14ac:dyDescent="0.35">
      <c r="C912" s="40"/>
      <c r="D912" s="41"/>
    </row>
    <row r="913" spans="3:4" ht="15.75" customHeight="1" x14ac:dyDescent="0.35">
      <c r="C913" s="40"/>
      <c r="D913" s="41"/>
    </row>
    <row r="914" spans="3:4" ht="15.75" customHeight="1" x14ac:dyDescent="0.35">
      <c r="C914" s="40"/>
      <c r="D914" s="41"/>
    </row>
    <row r="915" spans="3:4" ht="15.75" customHeight="1" x14ac:dyDescent="0.35">
      <c r="C915" s="40"/>
      <c r="D915" s="41"/>
    </row>
    <row r="916" spans="3:4" ht="15.75" customHeight="1" x14ac:dyDescent="0.35">
      <c r="C916" s="40"/>
      <c r="D916" s="41"/>
    </row>
    <row r="917" spans="3:4" ht="15.75" customHeight="1" x14ac:dyDescent="0.35">
      <c r="C917" s="40"/>
      <c r="D917" s="41"/>
    </row>
    <row r="918" spans="3:4" ht="15.75" customHeight="1" x14ac:dyDescent="0.35">
      <c r="C918" s="40"/>
      <c r="D918" s="41"/>
    </row>
    <row r="919" spans="3:4" ht="15.75" customHeight="1" x14ac:dyDescent="0.35">
      <c r="C919" s="40"/>
      <c r="D919" s="41"/>
    </row>
    <row r="920" spans="3:4" ht="15.75" customHeight="1" x14ac:dyDescent="0.35">
      <c r="C920" s="40"/>
      <c r="D920" s="41"/>
    </row>
    <row r="921" spans="3:4" ht="15.75" customHeight="1" x14ac:dyDescent="0.35">
      <c r="C921" s="40"/>
      <c r="D921" s="41"/>
    </row>
    <row r="922" spans="3:4" ht="15.75" customHeight="1" x14ac:dyDescent="0.35">
      <c r="C922" s="40"/>
      <c r="D922" s="41"/>
    </row>
    <row r="923" spans="3:4" ht="15.75" customHeight="1" x14ac:dyDescent="0.35">
      <c r="C923" s="40"/>
      <c r="D923" s="41"/>
    </row>
    <row r="924" spans="3:4" ht="15.75" customHeight="1" x14ac:dyDescent="0.35">
      <c r="C924" s="40"/>
      <c r="D924" s="41"/>
    </row>
    <row r="925" spans="3:4" ht="15.75" customHeight="1" x14ac:dyDescent="0.35">
      <c r="C925" s="40"/>
      <c r="D925" s="41"/>
    </row>
    <row r="926" spans="3:4" ht="15.75" customHeight="1" x14ac:dyDescent="0.35">
      <c r="C926" s="40"/>
      <c r="D926" s="41"/>
    </row>
    <row r="927" spans="3:4" ht="15.75" customHeight="1" x14ac:dyDescent="0.35">
      <c r="C927" s="40"/>
      <c r="D927" s="41"/>
    </row>
    <row r="928" spans="3:4" ht="15.75" customHeight="1" x14ac:dyDescent="0.35">
      <c r="C928" s="40"/>
      <c r="D928" s="41"/>
    </row>
    <row r="929" spans="3:4" ht="15.75" customHeight="1" x14ac:dyDescent="0.35">
      <c r="C929" s="40"/>
      <c r="D929" s="41"/>
    </row>
    <row r="930" spans="3:4" ht="15.75" customHeight="1" x14ac:dyDescent="0.35">
      <c r="C930" s="40"/>
      <c r="D930" s="41"/>
    </row>
    <row r="931" spans="3:4" ht="15.75" customHeight="1" x14ac:dyDescent="0.35">
      <c r="C931" s="40"/>
      <c r="D931" s="41"/>
    </row>
    <row r="932" spans="3:4" ht="15.75" customHeight="1" x14ac:dyDescent="0.35">
      <c r="C932" s="40"/>
      <c r="D932" s="41"/>
    </row>
    <row r="933" spans="3:4" ht="15.75" customHeight="1" x14ac:dyDescent="0.35">
      <c r="C933" s="40"/>
      <c r="D933" s="41"/>
    </row>
    <row r="934" spans="3:4" ht="15.75" customHeight="1" x14ac:dyDescent="0.35">
      <c r="C934" s="40"/>
      <c r="D934" s="41"/>
    </row>
    <row r="935" spans="3:4" ht="15.75" customHeight="1" x14ac:dyDescent="0.35">
      <c r="C935" s="40"/>
      <c r="D935" s="41"/>
    </row>
    <row r="936" spans="3:4" ht="15.75" customHeight="1" x14ac:dyDescent="0.35">
      <c r="C936" s="40"/>
      <c r="D936" s="41"/>
    </row>
    <row r="937" spans="3:4" ht="15.75" customHeight="1" x14ac:dyDescent="0.35">
      <c r="C937" s="40"/>
      <c r="D937" s="41"/>
    </row>
    <row r="938" spans="3:4" ht="15.75" customHeight="1" x14ac:dyDescent="0.35">
      <c r="C938" s="40"/>
      <c r="D938" s="41"/>
    </row>
    <row r="939" spans="3:4" ht="15.75" customHeight="1" x14ac:dyDescent="0.35">
      <c r="C939" s="40"/>
      <c r="D939" s="41"/>
    </row>
    <row r="940" spans="3:4" ht="15.75" customHeight="1" x14ac:dyDescent="0.35">
      <c r="C940" s="40"/>
      <c r="D940" s="41"/>
    </row>
    <row r="941" spans="3:4" ht="15.75" customHeight="1" x14ac:dyDescent="0.35">
      <c r="C941" s="40"/>
      <c r="D941" s="41"/>
    </row>
    <row r="942" spans="3:4" ht="15.75" customHeight="1" x14ac:dyDescent="0.35">
      <c r="C942" s="40"/>
      <c r="D942" s="41"/>
    </row>
    <row r="943" spans="3:4" ht="15.75" customHeight="1" x14ac:dyDescent="0.35">
      <c r="C943" s="40"/>
      <c r="D943" s="41"/>
    </row>
    <row r="944" spans="3:4" ht="15.75" customHeight="1" x14ac:dyDescent="0.35">
      <c r="C944" s="40"/>
      <c r="D944" s="41"/>
    </row>
    <row r="945" spans="3:4" ht="15.75" customHeight="1" x14ac:dyDescent="0.35">
      <c r="C945" s="40"/>
      <c r="D945" s="41"/>
    </row>
    <row r="946" spans="3:4" ht="15.75" customHeight="1" x14ac:dyDescent="0.35">
      <c r="C946" s="40"/>
      <c r="D946" s="41"/>
    </row>
    <row r="947" spans="3:4" ht="15.75" customHeight="1" x14ac:dyDescent="0.35">
      <c r="C947" s="40"/>
      <c r="D947" s="41"/>
    </row>
    <row r="948" spans="3:4" ht="15.75" customHeight="1" x14ac:dyDescent="0.35">
      <c r="C948" s="40"/>
      <c r="D948" s="41"/>
    </row>
    <row r="949" spans="3:4" ht="15.75" customHeight="1" x14ac:dyDescent="0.35">
      <c r="C949" s="40"/>
      <c r="D949" s="41"/>
    </row>
    <row r="950" spans="3:4" ht="15.75" customHeight="1" x14ac:dyDescent="0.35">
      <c r="C950" s="40"/>
      <c r="D950" s="41"/>
    </row>
    <row r="951" spans="3:4" ht="15.75" customHeight="1" x14ac:dyDescent="0.35">
      <c r="C951" s="40"/>
      <c r="D951" s="41"/>
    </row>
    <row r="952" spans="3:4" ht="15.75" customHeight="1" x14ac:dyDescent="0.35">
      <c r="C952" s="40"/>
      <c r="D952" s="41"/>
    </row>
    <row r="953" spans="3:4" ht="15.75" customHeight="1" x14ac:dyDescent="0.35">
      <c r="C953" s="40"/>
      <c r="D953" s="41"/>
    </row>
    <row r="954" spans="3:4" ht="15.75" customHeight="1" x14ac:dyDescent="0.35">
      <c r="C954" s="40"/>
      <c r="D954" s="41"/>
    </row>
    <row r="955" spans="3:4" ht="15.75" customHeight="1" x14ac:dyDescent="0.35">
      <c r="C955" s="40"/>
      <c r="D955" s="41"/>
    </row>
    <row r="956" spans="3:4" ht="15.75" customHeight="1" x14ac:dyDescent="0.35">
      <c r="C956" s="40"/>
      <c r="D956" s="41"/>
    </row>
    <row r="957" spans="3:4" ht="15.75" customHeight="1" x14ac:dyDescent="0.35">
      <c r="C957" s="40"/>
      <c r="D957" s="41"/>
    </row>
    <row r="958" spans="3:4" ht="15.75" customHeight="1" x14ac:dyDescent="0.35">
      <c r="C958" s="40"/>
      <c r="D958" s="41"/>
    </row>
    <row r="959" spans="3:4" ht="15.75" customHeight="1" x14ac:dyDescent="0.35">
      <c r="C959" s="40"/>
      <c r="D959" s="41"/>
    </row>
    <row r="960" spans="3:4" ht="15.75" customHeight="1" x14ac:dyDescent="0.35">
      <c r="C960" s="40"/>
      <c r="D960" s="41"/>
    </row>
    <row r="961" spans="3:4" ht="15.75" customHeight="1" x14ac:dyDescent="0.35">
      <c r="C961" s="40"/>
      <c r="D961" s="41"/>
    </row>
    <row r="962" spans="3:4" ht="15.75" customHeight="1" x14ac:dyDescent="0.35">
      <c r="C962" s="40"/>
      <c r="D962" s="41"/>
    </row>
    <row r="963" spans="3:4" ht="15.75" customHeight="1" x14ac:dyDescent="0.35">
      <c r="C963" s="40"/>
      <c r="D963" s="41"/>
    </row>
    <row r="964" spans="3:4" ht="15.75" customHeight="1" x14ac:dyDescent="0.35">
      <c r="C964" s="40"/>
      <c r="D964" s="41"/>
    </row>
    <row r="965" spans="3:4" ht="15.75" customHeight="1" x14ac:dyDescent="0.35">
      <c r="C965" s="40"/>
      <c r="D965" s="41"/>
    </row>
    <row r="966" spans="3:4" ht="15.75" customHeight="1" x14ac:dyDescent="0.35">
      <c r="C966" s="40"/>
      <c r="D966" s="41"/>
    </row>
    <row r="967" spans="3:4" ht="15.75" customHeight="1" x14ac:dyDescent="0.35">
      <c r="C967" s="40"/>
      <c r="D967" s="41"/>
    </row>
    <row r="968" spans="3:4" ht="15.75" customHeight="1" x14ac:dyDescent="0.35">
      <c r="C968" s="40"/>
      <c r="D968" s="41"/>
    </row>
    <row r="969" spans="3:4" ht="15.75" customHeight="1" x14ac:dyDescent="0.35">
      <c r="C969" s="40"/>
      <c r="D969" s="41"/>
    </row>
    <row r="970" spans="3:4" ht="15.75" customHeight="1" x14ac:dyDescent="0.35">
      <c r="C970" s="40"/>
      <c r="D970" s="41"/>
    </row>
    <row r="971" spans="3:4" ht="15.75" customHeight="1" x14ac:dyDescent="0.35">
      <c r="C971" s="40"/>
      <c r="D971" s="41"/>
    </row>
    <row r="972" spans="3:4" ht="15.75" customHeight="1" x14ac:dyDescent="0.35">
      <c r="C972" s="40"/>
      <c r="D972" s="41"/>
    </row>
    <row r="973" spans="3:4" ht="15.75" customHeight="1" x14ac:dyDescent="0.35">
      <c r="C973" s="40"/>
      <c r="D973" s="41"/>
    </row>
    <row r="974" spans="3:4" ht="15.75" customHeight="1" x14ac:dyDescent="0.35">
      <c r="C974" s="40"/>
      <c r="D974" s="41"/>
    </row>
    <row r="975" spans="3:4" ht="15.75" customHeight="1" x14ac:dyDescent="0.35">
      <c r="C975" s="40"/>
      <c r="D975" s="41"/>
    </row>
    <row r="976" spans="3:4" ht="15.75" customHeight="1" x14ac:dyDescent="0.35">
      <c r="C976" s="40"/>
      <c r="D976" s="41"/>
    </row>
    <row r="977" spans="3:4" ht="15.75" customHeight="1" x14ac:dyDescent="0.35">
      <c r="C977" s="40"/>
      <c r="D977" s="41"/>
    </row>
    <row r="978" spans="3:4" ht="15.75" customHeight="1" x14ac:dyDescent="0.35">
      <c r="C978" s="40"/>
      <c r="D978" s="41"/>
    </row>
    <row r="979" spans="3:4" ht="15.75" customHeight="1" x14ac:dyDescent="0.35">
      <c r="C979" s="40"/>
      <c r="D979" s="41"/>
    </row>
    <row r="980" spans="3:4" ht="15.75" customHeight="1" x14ac:dyDescent="0.35">
      <c r="C980" s="40"/>
      <c r="D980" s="41"/>
    </row>
    <row r="981" spans="3:4" ht="15.75" customHeight="1" x14ac:dyDescent="0.35">
      <c r="C981" s="40"/>
      <c r="D981" s="41"/>
    </row>
    <row r="982" spans="3:4" ht="15.75" customHeight="1" x14ac:dyDescent="0.35">
      <c r="C982" s="40"/>
      <c r="D982" s="41"/>
    </row>
    <row r="983" spans="3:4" ht="15.75" customHeight="1" x14ac:dyDescent="0.35">
      <c r="C983" s="40"/>
      <c r="D983" s="41"/>
    </row>
    <row r="984" spans="3:4" ht="15.75" customHeight="1" x14ac:dyDescent="0.35">
      <c r="C984" s="40"/>
      <c r="D984" s="41"/>
    </row>
    <row r="985" spans="3:4" ht="15.75" customHeight="1" x14ac:dyDescent="0.35">
      <c r="C985" s="40"/>
      <c r="D985" s="41"/>
    </row>
    <row r="986" spans="3:4" ht="15.75" customHeight="1" x14ac:dyDescent="0.35">
      <c r="C986" s="40"/>
      <c r="D986" s="41"/>
    </row>
    <row r="987" spans="3:4" ht="15.75" customHeight="1" x14ac:dyDescent="0.35">
      <c r="C987" s="40"/>
      <c r="D987" s="41"/>
    </row>
    <row r="988" spans="3:4" ht="15.75" customHeight="1" x14ac:dyDescent="0.35">
      <c r="C988" s="40"/>
      <c r="D988" s="41"/>
    </row>
    <row r="989" spans="3:4" ht="15.75" customHeight="1" x14ac:dyDescent="0.35">
      <c r="C989" s="40"/>
      <c r="D989" s="41"/>
    </row>
    <row r="990" spans="3:4" ht="15.75" customHeight="1" x14ac:dyDescent="0.35">
      <c r="C990" s="40"/>
      <c r="D990" s="41"/>
    </row>
    <row r="991" spans="3:4" ht="15.75" customHeight="1" x14ac:dyDescent="0.35">
      <c r="C991" s="40"/>
      <c r="D991" s="41"/>
    </row>
    <row r="992" spans="3:4" ht="15.75" customHeight="1" x14ac:dyDescent="0.35">
      <c r="C992" s="40"/>
      <c r="D992" s="41"/>
    </row>
    <row r="993" spans="3:4" ht="15.75" customHeight="1" x14ac:dyDescent="0.35">
      <c r="C993" s="40"/>
      <c r="D993" s="41"/>
    </row>
    <row r="994" spans="3:4" ht="15.75" customHeight="1" x14ac:dyDescent="0.35">
      <c r="C994" s="40"/>
      <c r="D994" s="41"/>
    </row>
    <row r="995" spans="3:4" ht="15.75" customHeight="1" x14ac:dyDescent="0.35">
      <c r="C995" s="40"/>
      <c r="D995" s="41"/>
    </row>
    <row r="996" spans="3:4" ht="15.75" customHeight="1" x14ac:dyDescent="0.35">
      <c r="C996" s="40"/>
      <c r="D996" s="41"/>
    </row>
    <row r="997" spans="3:4" ht="15.75" customHeight="1" x14ac:dyDescent="0.35">
      <c r="C997" s="40"/>
      <c r="D997" s="41"/>
    </row>
    <row r="998" spans="3:4" ht="15.75" customHeight="1" x14ac:dyDescent="0.35">
      <c r="C998" s="40"/>
      <c r="D998" s="41"/>
    </row>
    <row r="999" spans="3:4" ht="15.75" customHeight="1" x14ac:dyDescent="0.35">
      <c r="C999" s="40"/>
      <c r="D999" s="41"/>
    </row>
  </sheetData>
  <autoFilter ref="C3:O21" xr:uid="{00000000-0009-0000-0000-000000000000}"/>
  <mergeCells count="1">
    <mergeCell ref="C2:O2"/>
  </mergeCells>
  <conditionalFormatting sqref="K15:K18 K4:K6 K8:K12">
    <cfRule type="colorScale" priority="1">
      <colorScale>
        <cfvo type="percent" val="0"/>
        <cfvo type="percent" val="50"/>
        <cfvo type="percent" val="100"/>
        <color rgb="FFF4B083"/>
        <color rgb="FFFFD965"/>
        <color rgb="FFA8D08D"/>
      </colorScale>
    </cfRule>
  </conditionalFormatting>
  <conditionalFormatting sqref="K15:K18 K4:K6 K8:K12">
    <cfRule type="colorScale" priority="2">
      <colorScale>
        <cfvo type="min"/>
        <cfvo type="percentile" val="50"/>
        <cfvo type="max"/>
        <color rgb="FFF8696B"/>
        <color rgb="FFFFEB84"/>
        <color rgb="FF63BE7B"/>
      </colorScale>
    </cfRule>
  </conditionalFormatting>
  <conditionalFormatting sqref="K13:K14">
    <cfRule type="colorScale" priority="3">
      <colorScale>
        <cfvo type="percent" val="0"/>
        <cfvo type="percent" val="50"/>
        <cfvo type="percent" val="100"/>
        <color rgb="FFF4B083"/>
        <color rgb="FFFFD965"/>
        <color rgb="FFA8D08D"/>
      </colorScale>
    </cfRule>
  </conditionalFormatting>
  <conditionalFormatting sqref="K13:K14">
    <cfRule type="colorScale" priority="4">
      <colorScale>
        <cfvo type="min"/>
        <cfvo type="percentile" val="50"/>
        <cfvo type="max"/>
        <color rgb="FFF8696B"/>
        <color rgb="FFFFEB84"/>
        <color rgb="FF63BE7B"/>
      </colorScale>
    </cfRule>
  </conditionalFormatting>
  <conditionalFormatting sqref="K7">
    <cfRule type="colorScale" priority="5">
      <colorScale>
        <cfvo type="percent" val="0"/>
        <cfvo type="percent" val="50"/>
        <cfvo type="percent" val="100"/>
        <color rgb="FFF4B083"/>
        <color rgb="FFFFD965"/>
        <color rgb="FFA8D08D"/>
      </colorScale>
    </cfRule>
  </conditionalFormatting>
  <conditionalFormatting sqref="K7">
    <cfRule type="colorScale" priority="6">
      <colorScale>
        <cfvo type="min"/>
        <cfvo type="percentile" val="50"/>
        <cfvo type="max"/>
        <color rgb="FFF8696B"/>
        <color rgb="FFFFEB84"/>
        <color rgb="FF63BE7B"/>
      </colorScale>
    </cfRule>
  </conditionalFormatting>
  <hyperlinks>
    <hyperlink ref="H6" r:id="rId1" xr:uid="{00000000-0004-0000-0000-000000000000}"/>
    <hyperlink ref="H7" r:id="rId2" xr:uid="{00000000-0004-0000-0000-000001000000}"/>
    <hyperlink ref="H8" r:id="rId3" xr:uid="{00000000-0004-0000-0000-000002000000}"/>
    <hyperlink ref="H11" r:id="rId4" xr:uid="{00000000-0004-0000-0000-000003000000}"/>
    <hyperlink ref="H12" r:id="rId5" xr:uid="{00000000-0004-0000-0000-000005000000}"/>
    <hyperlink ref="H13" r:id="rId6" xr:uid="{00000000-0004-0000-0000-000006000000}"/>
    <hyperlink ref="H15" r:id="rId7" xr:uid="{00000000-0004-0000-0000-000007000000}"/>
    <hyperlink ref="H16" r:id="rId8" xr:uid="{00000000-0004-0000-0000-000008000000}"/>
    <hyperlink ref="H17" r:id="rId9" xr:uid="{00000000-0004-0000-0000-000009000000}"/>
    <hyperlink ref="H19" r:id="rId10" xr:uid="{00000000-0004-0000-0000-00000A000000}"/>
  </hyperlinks>
  <pageMargins left="0.7" right="0.7" top="0.75" bottom="0.75" header="0" footer="0"/>
  <pageSetup paperSize="9"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07C862AA6D704292C420C42EF8CBE2" ma:contentTypeVersion="13" ma:contentTypeDescription="Crée un document." ma:contentTypeScope="" ma:versionID="a9bace05c10da17ec55e665e74cdefd2">
  <xsd:schema xmlns:xsd="http://www.w3.org/2001/XMLSchema" xmlns:xs="http://www.w3.org/2001/XMLSchema" xmlns:p="http://schemas.microsoft.com/office/2006/metadata/properties" xmlns:ns2="8c62b4e7-5266-4d87-8a4e-47ef9c75a6f1" xmlns:ns3="05a5c34a-f953-4e2b-9a09-0a8c541719dd" targetNamespace="http://schemas.microsoft.com/office/2006/metadata/properties" ma:root="true" ma:fieldsID="648a281b887bbfb2de32b0447b4bb023" ns2:_="" ns3:_="">
    <xsd:import namespace="8c62b4e7-5266-4d87-8a4e-47ef9c75a6f1"/>
    <xsd:import namespace="05a5c34a-f953-4e2b-9a09-0a8c541719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62b4e7-5266-4d87-8a4e-47ef9c75a6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0897f661-bf52-46c8-8553-7e067eaf33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a5c34a-f953-4e2b-9a09-0a8c541719d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b61928a-15d1-497e-807b-bd113046e1a5}" ma:internalName="TaxCatchAll" ma:showField="CatchAllData" ma:web="05a5c34a-f953-4e2b-9a09-0a8c54171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5a5c34a-f953-4e2b-9a09-0a8c541719dd" xsi:nil="true"/>
    <lcf76f155ced4ddcb4097134ff3c332f xmlns="8c62b4e7-5266-4d87-8a4e-47ef9c75a6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A83E71-FA09-4361-9125-1DC37E766F07}"/>
</file>

<file path=customXml/itemProps2.xml><?xml version="1.0" encoding="utf-8"?>
<ds:datastoreItem xmlns:ds="http://schemas.openxmlformats.org/officeDocument/2006/customXml" ds:itemID="{211FE22E-E462-4517-92C8-8B816119AC76}"/>
</file>

<file path=customXml/itemProps3.xml><?xml version="1.0" encoding="utf-8"?>
<ds:datastoreItem xmlns:ds="http://schemas.openxmlformats.org/officeDocument/2006/customXml" ds:itemID="{535A6074-65E4-49CF-BB90-16A9E073F7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Initiatives Insight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Solène PRADAT-PAZ</cp:lastModifiedBy>
  <dcterms:created xsi:type="dcterms:W3CDTF">2021-08-09T11:15:28Z</dcterms:created>
  <dcterms:modified xsi:type="dcterms:W3CDTF">2022-12-21T14:31:25Z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0x010100B207C862AA6D704292C420C42EF8CBE2</vt:lpwstr>
  </property>
</Properties>
</file>